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CUENTA PÚBLICA MUNICPAL 2021\Modulo 2 Información Presupuestal y Patrimonial\Informacion Presupuestal\"/>
    </mc:Choice>
  </mc:AlternateContent>
  <bookViews>
    <workbookView xWindow="0" yWindow="0" windowWidth="26340" windowHeight="8295" tabRatio="907" firstSheet="2" activeTab="12"/>
  </bookViews>
  <sheets>
    <sheet name="EDO ANA ING 2021" sheetId="29" r:id="rId1"/>
    <sheet name="EDO ANA E P E 2021 " sheetId="30" r:id="rId2"/>
    <sheet name="EAI INT 2021" sheetId="49" r:id="rId3"/>
    <sheet name="EAEPE INT 2021" sheetId="50" r:id="rId4"/>
    <sheet name="CLAS ECONOMICA 2021" sheetId="31" r:id="rId5"/>
    <sheet name="CLASF ADMNISTRATIVA MPIO 2021" sheetId="32" r:id="rId6"/>
    <sheet name="CLASF ADMNISTRATIVA DIF 2021" sheetId="33" r:id="rId7"/>
    <sheet name="CLASF ADMNISTRATIVA ODAS 2021" sheetId="34" r:id="rId8"/>
    <sheet name="CLASF ADMTVA IMCUFIDE 2021" sheetId="35" r:id="rId9"/>
    <sheet name="CLASF ADMNISTRATIVA IMJUVE 2021" sheetId="36" r:id="rId10"/>
    <sheet name="CLASF ADMNISTRATIVA IMM 2021" sheetId="37" r:id="rId11"/>
    <sheet name="CLASF FUNCIONAL 2021" sheetId="38" r:id="rId12"/>
    <sheet name="GTO XCAT PROG 2021" sheetId="3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k">'[1]93'!#REF!</definedName>
    <definedName name="\v">'[1]93'!#REF!</definedName>
    <definedName name="\z">'[1]93'!#REF!</definedName>
    <definedName name="_51321">#REF!</definedName>
    <definedName name="_ACAMBAY_DE_RUÍZ_CASTAÑEDA">#REF!</definedName>
    <definedName name="_ACOLMAN">#REF!</definedName>
    <definedName name="_ACULCO">#REF!</definedName>
    <definedName name="_ALMOLOYA_DE_ALQUISIRAS">#REF!</definedName>
    <definedName name="_ALMOLOYA_DE_JUÁREZ">#REF!</definedName>
    <definedName name="_ALMOLOYA_DEL_RÍO">#REF!</definedName>
    <definedName name="_AMANALCO">#REF!</definedName>
    <definedName name="_AMATEPEC">#REF!</definedName>
    <definedName name="_AMECAMECA">#REF!</definedName>
    <definedName name="_APAXCO">#REF!</definedName>
    <definedName name="_ATENCO">#REF!</definedName>
    <definedName name="_ATIZAPÁN">#REF!</definedName>
    <definedName name="_ATIZAPÁN_DE_ZARAGOZA">#REF!</definedName>
    <definedName name="_ATLACOMULCO">#REF!</definedName>
    <definedName name="_ATLAUTLA">#REF!</definedName>
    <definedName name="_AXAPUSCO">#REF!</definedName>
    <definedName name="_AYAPANGO">#REF!</definedName>
    <definedName name="_CALIMAYA">#REF!</definedName>
    <definedName name="_CAPULHUAC">#REF!</definedName>
    <definedName name="_CHALCO">#REF!</definedName>
    <definedName name="_CHAPA_DE_MOTA">#REF!</definedName>
    <definedName name="_CHAPULTEPEC">#REF!</definedName>
    <definedName name="_CHIAUTLA">#REF!</definedName>
    <definedName name="_CHICOLOAPAN">#REF!</definedName>
    <definedName name="_CHICONCUAC">#REF!</definedName>
    <definedName name="_CHIMALHUACÁN">#REF!</definedName>
    <definedName name="_COACALCO_DE_BERRIOZÁBAL">#REF!</definedName>
    <definedName name="_COATEPEC_HARINAS">#REF!</definedName>
    <definedName name="_COCOTITLÁN">#REF!</definedName>
    <definedName name="_COYOTEPEC">#REF!</definedName>
    <definedName name="_CUAUTITLÁN">#REF!</definedName>
    <definedName name="_CUAUTITLÁN_IZCALLI">#REF!</definedName>
    <definedName name="_DONATO_GUERRA">#REF!</definedName>
    <definedName name="_ECATEPEC_DE_MORELOS">#REF!</definedName>
    <definedName name="_ECATZINGO">#REF!</definedName>
    <definedName name="_EL_ORO">#REF!</definedName>
    <definedName name="_Fill" hidden="1">#REF!</definedName>
    <definedName name="_xlnm._FilterDatabase" localSheetId="3" hidden="1">'EAEPE INT 2021'!$A$11:$IP$942</definedName>
    <definedName name="_xlnm._FilterDatabase" localSheetId="2" hidden="1">'EAI INT 2021'!$A$11:$U$473</definedName>
    <definedName name="_xlnm._FilterDatabase" localSheetId="1" hidden="1">'EDO ANA E P E 2021 '!$B$1:$B$949</definedName>
    <definedName name="_xlnm._FilterDatabase" localSheetId="0" hidden="1">'EDO ANA ING 2021'!$B$11:$N$472</definedName>
    <definedName name="_HUEHUETOCA">#REF!</definedName>
    <definedName name="_HUEYPOXTLA">#REF!</definedName>
    <definedName name="_HUIXQUILUCAN">#REF!</definedName>
    <definedName name="_ISIDRO_FABELA">#REF!</definedName>
    <definedName name="_IXTAPALUCA">#REF!</definedName>
    <definedName name="_IXTAPAN_DE_LA_SAL">#REF!</definedName>
    <definedName name="_IXTAPAN_DEL_ORO">#REF!</definedName>
    <definedName name="_IXTLAHUACA">#REF!</definedName>
    <definedName name="_JALTENCO">#REF!</definedName>
    <definedName name="_JILOTEPEC">#REF!</definedName>
    <definedName name="_JILOTZINGO">#REF!</definedName>
    <definedName name="_JIQUIPILCO">#REF!</definedName>
    <definedName name="_JOCOTITLÁN">#REF!</definedName>
    <definedName name="_JOQUICINGO">#REF!</definedName>
    <definedName name="_JUCHITEPEC">#REF!</definedName>
    <definedName name="_Key1" hidden="1">[2]A!#REF!</definedName>
    <definedName name="_LA_PAZ">#REF!</definedName>
    <definedName name="_LERMA">#REF!</definedName>
    <definedName name="_LUVIANOS">#REF!</definedName>
    <definedName name="_MALINALCO">#REF!</definedName>
    <definedName name="_MELCHOR_OCAMPO">#REF!</definedName>
    <definedName name="_METEPEC">#REF!</definedName>
    <definedName name="_MEXICALTZINGO">#REF!</definedName>
    <definedName name="_MORELOS">#REF!</definedName>
    <definedName name="_NAUCALPAN_DE_JUÁREZ">#REF!</definedName>
    <definedName name="_NEXTLALPAN">#REF!</definedName>
    <definedName name="_NEZAHUALCÓYOTL">#REF!</definedName>
    <definedName name="_NICOLÁS_ROMERO">#REF!</definedName>
    <definedName name="_NOPALTEPEC">#REF!</definedName>
    <definedName name="_OCOYOACAC">#REF!</definedName>
    <definedName name="_OCUILAN">#REF!</definedName>
    <definedName name="_Order1" hidden="1">0</definedName>
    <definedName name="_Order2" hidden="1">255</definedName>
    <definedName name="_OTUMBA">#REF!</definedName>
    <definedName name="_OTZOLOAPAN">#REF!</definedName>
    <definedName name="_OTZOLOTEPEC">#REF!</definedName>
    <definedName name="_OZUMBA">#REF!</definedName>
    <definedName name="_PAPALOTLA">#REF!</definedName>
    <definedName name="_POLOTITLÁN">#REF!</definedName>
    <definedName name="_RAYÓN">#REF!</definedName>
    <definedName name="_SAN_ANTONIO_LA_ISLA">#REF!</definedName>
    <definedName name="_SAN_FELIPE_DEL_PROGRESO">#REF!</definedName>
    <definedName name="_SAN_JOSÉ_DEL_RINCÓN">#REF!</definedName>
    <definedName name="_SAN_MARTÍN_DE_LAS_PIRÁMIDES">#REF!</definedName>
    <definedName name="_SAN_MATEO_ATENCO">#REF!</definedName>
    <definedName name="_SAN_SIMÓN_DE_GUERRERO">#REF!</definedName>
    <definedName name="_SANTO_TOMÁS">#REF!</definedName>
    <definedName name="_SOYANIQUILPAN_DE_JUÁREZ">#REF!</definedName>
    <definedName name="_SULTEPEC">#REF!</definedName>
    <definedName name="_TECÁMAC">#REF!</definedName>
    <definedName name="_TEJUPILCO">#REF!</definedName>
    <definedName name="_TEMAMATLA">#REF!</definedName>
    <definedName name="_TEMASCALAPA">#REF!</definedName>
    <definedName name="_TEMASCALCINGO">#REF!</definedName>
    <definedName name="_TEMASCALTEPEC">#REF!</definedName>
    <definedName name="_TEMOAYA">#REF!</definedName>
    <definedName name="_TENANCINGO">#REF!</definedName>
    <definedName name="_TENANGO_DEL_AIRE">#REF!</definedName>
    <definedName name="_TENANGO_DEL_VALLE">#REF!</definedName>
    <definedName name="_TEOLOYUCAN">#REF!</definedName>
    <definedName name="_TEOTIHUACÁN">#REF!</definedName>
    <definedName name="_TEPETLAOXTOC">#REF!</definedName>
    <definedName name="_TEPETLIXPA">#REF!</definedName>
    <definedName name="_TEPOTZOTLÁN">#REF!</definedName>
    <definedName name="_TEQUIXQUIAC">#REF!</definedName>
    <definedName name="_TEXCALTITLÁN">#REF!</definedName>
    <definedName name="_TEXCALYACAC">#REF!</definedName>
    <definedName name="_TEXCOCO">#REF!</definedName>
    <definedName name="_TEZOYUCA">#REF!</definedName>
    <definedName name="_TIANGUISTENCO">#REF!</definedName>
    <definedName name="_TIMILPAN">#REF!</definedName>
    <definedName name="_TLALMANALCO">#REF!</definedName>
    <definedName name="_TLALNEPANTLA_DE_BAZ">#REF!</definedName>
    <definedName name="_TLATLAYA">#REF!</definedName>
    <definedName name="_TOLUCA">#REF!</definedName>
    <definedName name="_TONANITLA">#REF!</definedName>
    <definedName name="_TONATICO">#REF!</definedName>
    <definedName name="_TULTEPEC">#REF!</definedName>
    <definedName name="_TULTITLÁN">#REF!</definedName>
    <definedName name="_VALLE_DE_BRAVO">#REF!</definedName>
    <definedName name="_VALLE_DE_CHALCO_SOLIDARIDAD">#REF!</definedName>
    <definedName name="_VILLA_DE_ALLENDE">#REF!</definedName>
    <definedName name="_VILLA_DEL_CARBÓN">#REF!</definedName>
    <definedName name="_VILLA_GUERRERO">#REF!</definedName>
    <definedName name="_VILLA_VICTORIA">#REF!</definedName>
    <definedName name="_XALATLACO">#REF!</definedName>
    <definedName name="_XONACATLÁN">#REF!</definedName>
    <definedName name="_ZACAZONAPAN">#REF!</definedName>
    <definedName name="_ZACUALPAN">#REF!</definedName>
    <definedName name="_ZINACANTEPEC">#REF!</definedName>
    <definedName name="_ZUMPAHUACÁN">#REF!</definedName>
    <definedName name="_ZUMPANGO">#REF!</definedName>
    <definedName name="A">#REF!</definedName>
    <definedName name="A_impresión_IM">'[3]Crese-05'!$B$1:$N$14</definedName>
    <definedName name="aaaa">'[4]Crese-05'!$B$1:$N$14</definedName>
    <definedName name="Aguascalientes">[5]Listas!#REF!</definedName>
    <definedName name="AN">'[6]DCCOA-5A'!$B$1:$N$12</definedName>
    <definedName name="ANEXOS">'[3]Crese-05'!$B$1:$N$14</definedName>
    <definedName name="AÑO">[7]EAIP2012!#REF!</definedName>
    <definedName name="_xlnm.Print_Area" localSheetId="4">'CLAS ECONOMICA 2021'!$A$1:$L$27</definedName>
    <definedName name="_xlnm.Print_Area" localSheetId="6">'CLASF ADMNISTRATIVA DIF 2021'!$A$1:$L$30</definedName>
    <definedName name="_xlnm.Print_Area" localSheetId="3">'EAEPE INT 2021'!$A$1:$H$954</definedName>
    <definedName name="_xlnm.Print_Area" localSheetId="2">'EAI INT 2021'!$A$1:$L$496</definedName>
    <definedName name="_xlnm.Print_Area" localSheetId="1">'EDO ANA E P E 2021 '!$A$1:$K$965</definedName>
    <definedName name="_xlnm.Print_Area" localSheetId="0">'EDO ANA ING 2021'!$A$1:$N$483</definedName>
    <definedName name="_xlnm.Print_Area" localSheetId="12">'GTO XCAT PROG 2021'!$A$1:$K$50</definedName>
    <definedName name="_xlnm.Print_Area">[8]REL93!#REF!</definedName>
    <definedName name="AUTORIZADO_MES">[7]EAIP2012!#REF!</definedName>
    <definedName name="b">[9]Tablas!#REF!</definedName>
    <definedName name="Baja_California">[5]Listas!#REF!</definedName>
    <definedName name="Baja_California_Sur">[5]Listas!#REF!</definedName>
    <definedName name="_xlnm.Database">#REF!</definedName>
    <definedName name="BERE">#REF!</definedName>
    <definedName name="CAEM">#REF!</definedName>
    <definedName name="Campeche">[5]Listas!#REF!</definedName>
    <definedName name="Chiapas">[5]Listas!#REF!</definedName>
    <definedName name="Chihuahua">[5]Listas!#REF!</definedName>
    <definedName name="cines">#REF!</definedName>
    <definedName name="Coahuila_de_Zaragoza">[5]Listas!#REF!</definedName>
    <definedName name="Colima">[5]Listas!#REF!</definedName>
    <definedName name="CUADRO" hidden="1">[10]POBLACION!$A$17:$A$146</definedName>
    <definedName name="cuadrosss">'[11]EDO POS FINAN'!#REF!</definedName>
    <definedName name="DDD">#REF!</definedName>
    <definedName name="depreciacion">#REF!</definedName>
    <definedName name="DEUDA_PUBLICA_DE_ENTIDADES_FEDERATIVAS_Y_MUNICIPIOS_POR_TIPO_DE_DEUDOR">#REF!</definedName>
    <definedName name="DFG">[12]Tablas!#REF!</definedName>
    <definedName name="DIA">[7]EAIP2012!#REF!</definedName>
    <definedName name="DIFERENCIAS">#N/A</definedName>
    <definedName name="Distrito">#REF!</definedName>
    <definedName name="Distrito_Federal">[5]Listas!#REF!</definedName>
    <definedName name="DSTRD">'[13]Crese-05'!$B$1:$N$14</definedName>
    <definedName name="Durango">[5]Listas!#REF!</definedName>
    <definedName name="e">#REF!</definedName>
    <definedName name="EDO_ACTIVCons1.1">[14]Tablas!#REF!</definedName>
    <definedName name="Endeudamiento" hidden="1">{"'Hoja1'!$C$7:$D$8","'Hoja1'!$C$7:$D$8"}</definedName>
    <definedName name="Entidad">[5]Listas!$A$2:$A$33</definedName>
    <definedName name="Entrante">INDIRECT(VLOOKUP(#REF!,#REF!,7,0))</definedName>
    <definedName name="ENTRANTE_Acambay_de_Ruiz_Castañeda">#REF!</definedName>
    <definedName name="ENTRANTE_Acolman">#REF!</definedName>
    <definedName name="ENTRANTE_Aculco">#REF!</definedName>
    <definedName name="ENTRANTE_Almoloya_de_Alquisiras">#REF!</definedName>
    <definedName name="ENTRANTE_Almoloya_de_Juárez">#REF!</definedName>
    <definedName name="ENTRANTE_Almoloya_del_Río">#REF!</definedName>
    <definedName name="ENTRANTE_Amanalco">#REF!</definedName>
    <definedName name="ENTRANTE_Amatepec">#REF!</definedName>
    <definedName name="ENTRANTE_Amecameca">#REF!</definedName>
    <definedName name="ENTRANTE_Apaxco">#REF!</definedName>
    <definedName name="ENTRANTE_Atenco">#REF!</definedName>
    <definedName name="ENTRANTE_Atizapán">#REF!</definedName>
    <definedName name="ENTRANTE_Atizapán_de_Zaragoza">#REF!</definedName>
    <definedName name="ENTRANTE_Atlacomulco">#REF!</definedName>
    <definedName name="ENTRANTE_Atlautla">#REF!</definedName>
    <definedName name="ENTRANTE_Axapusco">#REF!</definedName>
    <definedName name="ENTRANTE_Ayapango">#REF!</definedName>
    <definedName name="ENTRANTE_Calimaya">#REF!</definedName>
    <definedName name="ENTRANTE_Capulhuac">#REF!</definedName>
    <definedName name="ENTRANTE_Chalco">#REF!</definedName>
    <definedName name="ENTRANTE_Chapa_de_Mota">#REF!</definedName>
    <definedName name="ENTRANTE_Chapultepec">#REF!</definedName>
    <definedName name="ENTRANTE_Chiautla">#REF!</definedName>
    <definedName name="ENTRANTE_Chicoloapan">#REF!</definedName>
    <definedName name="ENTRANTE_Chiconcuac">#REF!</definedName>
    <definedName name="ENTRANTE_Chimalhuacán">#REF!</definedName>
    <definedName name="ENTRANTE_Coacalco_de_Berriozábal">#REF!</definedName>
    <definedName name="ENTRANTE_Coatepec_Harinas">#REF!</definedName>
    <definedName name="ENTRANTE_Cocotitlán">#REF!</definedName>
    <definedName name="ENTRANTE_Coyotepec">#REF!</definedName>
    <definedName name="ENTRANTE_Cuautitlán">#REF!</definedName>
    <definedName name="ENTRANTE_Cuautitlán_Izcalli">#REF!</definedName>
    <definedName name="ENTRANTE_Donato_Guerra">#REF!</definedName>
    <definedName name="ENTRANTE_Ecatepec_de_Morelos">#REF!</definedName>
    <definedName name="ENTRANTE_Ecatzingo">#REF!</definedName>
    <definedName name="ENTRANTE_El_Oro">#REF!</definedName>
    <definedName name="ENTRANTE_Huehuetoca">#REF!</definedName>
    <definedName name="ENTRANTE_Hueypoxtla">#REF!</definedName>
    <definedName name="ENTRANTE_Huixquilucan">#REF!</definedName>
    <definedName name="ENTRANTE_Isidro_Fabela">#REF!</definedName>
    <definedName name="ENTRANTE_Ixtapaluca">#REF!</definedName>
    <definedName name="ENTRANTE_Ixtapan_de_la_Sal">#REF!</definedName>
    <definedName name="ENTRANTE_Ixtapan_del_Oro">#REF!</definedName>
    <definedName name="ENTRANTE_Ixtlahuaca">#REF!</definedName>
    <definedName name="ENTRANTE_Jaltenco">#REF!</definedName>
    <definedName name="ENTRANTE_Jilotepec">#REF!</definedName>
    <definedName name="ENTRANTE_Jilotzingo">#REF!</definedName>
    <definedName name="ENTRANTE_Jiquipilco">#REF!</definedName>
    <definedName name="ENTRANTE_Jocotitlán">#REF!</definedName>
    <definedName name="ENTRANTE_Joquicingo">#REF!</definedName>
    <definedName name="ENTRANTE_Juchitepec">#REF!</definedName>
    <definedName name="ENTRANTE_La_Paz">#REF!</definedName>
    <definedName name="ENTRANTE_Lerma">#REF!</definedName>
    <definedName name="ENTRANTE_Luvianos">#REF!</definedName>
    <definedName name="ENTRANTE_Malinalco">#REF!</definedName>
    <definedName name="ENTRANTE_Melchor_Ocampo">#REF!</definedName>
    <definedName name="ENTRANTE_Metepec">#REF!</definedName>
    <definedName name="ENTRANTE_Mexicaltzingo">#REF!</definedName>
    <definedName name="ENTRANTE_Morelos">#REF!</definedName>
    <definedName name="ENTRANTE_Naucalpan_de_Juárez">#REF!</definedName>
    <definedName name="ENTRANTE_Nextlalpan">#REF!</definedName>
    <definedName name="ENTRANTE_Nezahualcóyotl">#REF!</definedName>
    <definedName name="ENTRANTE_Nicolás_Romero">#REF!</definedName>
    <definedName name="ENTRANTE_Nopaltepec">#REF!</definedName>
    <definedName name="ENTRANTE_Ocoyoacac">#REF!</definedName>
    <definedName name="ENTRANTE_Ocuilan">#REF!</definedName>
    <definedName name="ENTRANTE_Otumba">#REF!</definedName>
    <definedName name="ENTRANTE_Otzoloapan">#REF!</definedName>
    <definedName name="ENTRANTE_Otzolotepec">#REF!</definedName>
    <definedName name="ENTRANTE_Ozumba">#REF!</definedName>
    <definedName name="ENTRANTE_Papalotla">#REF!</definedName>
    <definedName name="ENTRANTE_Polotitlán">#REF!</definedName>
    <definedName name="ENTRANTE_Rayón">#REF!</definedName>
    <definedName name="ENTRANTE_San_Antonio_la_Isla">#REF!</definedName>
    <definedName name="ENTRANTE_San_Felipe_del_Progreso">#REF!</definedName>
    <definedName name="ENTRANTE_San_José_del_Rincón">#REF!</definedName>
    <definedName name="ENTRANTE_San_Martín_de_las_Pirámides">#REF!</definedName>
    <definedName name="ENTRANTE_San_Mateo_Atenco">#REF!</definedName>
    <definedName name="ENTRANTE_San_Simón_de_Guerrero">#REF!</definedName>
    <definedName name="ENTRANTE_Santo_Tomás">#REF!</definedName>
    <definedName name="ENTRANTE_Soyaniquilpan_de_Juárez">#REF!</definedName>
    <definedName name="ENTRANTE_Sultepec">#REF!</definedName>
    <definedName name="ENTRANTE_Tecámac">#REF!</definedName>
    <definedName name="ENTRANTE_Tejupilco">#REF!</definedName>
    <definedName name="ENTRANTE_Temamatla">#REF!</definedName>
    <definedName name="ENTRANTE_Temascalapa">#REF!</definedName>
    <definedName name="ENTRANTE_Temascalcingo">#REF!</definedName>
    <definedName name="ENTRANTE_Temascaltepec">#REF!</definedName>
    <definedName name="ENTRANTE_Temoaya">#REF!</definedName>
    <definedName name="ENTRANTE_Tenancingo">#REF!</definedName>
    <definedName name="ENTRANTE_Tenango_del_Aire">#REF!</definedName>
    <definedName name="ENTRANTE_Tenango_del_Valle">#REF!</definedName>
    <definedName name="ENTRANTE_Teoloyucán">#REF!</definedName>
    <definedName name="ENTRANTE_Teotihuacán">#REF!</definedName>
    <definedName name="ENTRANTE_Tepetlaoxtoc">#REF!</definedName>
    <definedName name="ENTRANTE_Tepetlixpa">#REF!</definedName>
    <definedName name="ENTRANTE_Tepotzotlán">#REF!</definedName>
    <definedName name="ENTRANTE_Tequixquiac">#REF!</definedName>
    <definedName name="ENTRANTE_Texcaltitlán">#REF!</definedName>
    <definedName name="ENTRANTE_Texcalyacac">#REF!</definedName>
    <definedName name="ENTRANTE_Texcoco">#REF!</definedName>
    <definedName name="ENTRANTE_Tezoyuca">#REF!</definedName>
    <definedName name="ENTRANTE_Tianguistenco">#REF!</definedName>
    <definedName name="ENTRANTE_Timilpan">#REF!</definedName>
    <definedName name="ENTRANTE_Tlalmanalco">#REF!</definedName>
    <definedName name="ENTRANTE_Tlalnepantla_de_Baz">#REF!</definedName>
    <definedName name="ENTRANTE_Tlatlaya">#REF!</definedName>
    <definedName name="ENTRANTE_Toluca">#REF!</definedName>
    <definedName name="ENTRANTE_Tonanitla">#REF!</definedName>
    <definedName name="ENTRANTE_Tonatico">#REF!</definedName>
    <definedName name="ENTRANTE_Tultepec">#REF!</definedName>
    <definedName name="ENTRANTE_Tultitlán">#REF!</definedName>
    <definedName name="ENTRANTE_Valle_de_Bravo">#REF!</definedName>
    <definedName name="ENTRANTE_Valle_de_Chalco_Solidaridad">#REF!</definedName>
    <definedName name="ENTRANTE_Villa_de_Allende">#REF!</definedName>
    <definedName name="ENTRANTE_Villa_del_Carbón">#REF!</definedName>
    <definedName name="ENTRANTE_Villa_Guerrero">#REF!</definedName>
    <definedName name="ENTRANTE_Villa_Victoria">#REF!</definedName>
    <definedName name="ENTRANTE_Xalatlaco">#REF!</definedName>
    <definedName name="ENTRANTE_Xonacatlán">#REF!</definedName>
    <definedName name="ENTRANTE_Zacazonapan">#REF!</definedName>
    <definedName name="ENTRANTE_Zacualpan">#REF!</definedName>
    <definedName name="ENTRANTE_Zinacantepec">#REF!</definedName>
    <definedName name="ENTRANTE_Zumpahuacán">#REF!</definedName>
    <definedName name="ENTRANTE_Zumpango">#REF!</definedName>
    <definedName name="ESTADO">[14]Tablas!#REF!</definedName>
    <definedName name="eter">#REF!</definedName>
    <definedName name="EVHP">[12]Tablas!#REF!</definedName>
    <definedName name="EWW">[12]Tablas!#REF!</definedName>
    <definedName name="fasdfas">#REF!</definedName>
    <definedName name="fdgfg">#REF!</definedName>
    <definedName name="FEC_GRAL">[7]EAIP2012!#REF!</definedName>
    <definedName name="FF">[12]Tablas!#REF!</definedName>
    <definedName name="FFFFFFFFFFFF">'[15]EDO POS FINAN'!#REF!</definedName>
    <definedName name="fgd">'[13]Crese-05'!$B$1:$N$14</definedName>
    <definedName name="fofof">#REF!</definedName>
    <definedName name="FOFOF1">#REF!</definedName>
    <definedName name="FOR">#REF!</definedName>
    <definedName name="FotoEdo._Mexico">OFFSET([16]BASE!$J$1,MATCH([16]ESTADOS!$U$19,[16]BASE!$A$2:$A$4,0),0,1,1)</definedName>
    <definedName name="FotoHidalgo">OFFSET([16]BASE!$I$1,MATCH([16]ESTADOS!$U$26,[16]BASE!$A$2:$A$4,0),0,1,1)</definedName>
    <definedName name="Fotopuebla">OFFSET([16]BASE!$B$1,MATCH([16]ESTADOS!$U$18,[16]BASE!$A$2:$A$4,0),0,1,1)</definedName>
    <definedName name="FotoVeracruz">OFFSET([16]BASE!$C$1,MATCH([16]ESTADOS!$U$23,[16]BASE!$A$2:$A$4,0),0,1,1)</definedName>
    <definedName name="FRDF">#REF!</definedName>
    <definedName name="gfhfd">#REF!</definedName>
    <definedName name="GH">[12]Tablas!#REF!</definedName>
    <definedName name="grupos_1">[17]FERNANDO!$A$10:$E$771</definedName>
    <definedName name="grupos_e">[17]FERNANDO!$A$10:$E$771</definedName>
    <definedName name="Guanajuato">[5]Listas!#REF!</definedName>
    <definedName name="Guerrero">[5]Listas!#REF!</definedName>
    <definedName name="GYG">'[13]Crese-05'!$B$1:$N$14</definedName>
    <definedName name="h">'[18]EDO POS FINAN'!$B$2:$S$43</definedName>
    <definedName name="HHH">[12]Tablas!#REF!</definedName>
    <definedName name="Hidalgo">[5]Listas!#REF!</definedName>
    <definedName name="hola">'[19]EDO POS FINAN'!#REF!</definedName>
    <definedName name="HTML_CodePage" hidden="1">1252</definedName>
    <definedName name="HTML_Control" hidden="1">{"'Hoja1'!$C$7:$D$8","'Hoja1'!$C$7:$D$8"}</definedName>
    <definedName name="HTML_Description" hidden="1">""</definedName>
    <definedName name="HTML_Email" hidden="1">"diaz0705@mexico.com"</definedName>
    <definedName name="HTML_Header" hidden="1">"busquedas"</definedName>
    <definedName name="HTML_LastUpdate" hidden="1">"22/11/99"</definedName>
    <definedName name="HTML_LineAfter" hidden="1">TRUE</definedName>
    <definedName name="HTML_LineBefore" hidden="1">TRUE</definedName>
    <definedName name="HTML_Name" hidden="1">"add"</definedName>
    <definedName name="HTML_OBDlg2" hidden="1">TRUE</definedName>
    <definedName name="HTML_OBDlg4" hidden="1">TRUE</definedName>
    <definedName name="HTML_OS" hidden="1">0</definedName>
    <definedName name="HTML_PathFile" hidden="1">"c:\archivar\tesis\varios"</definedName>
    <definedName name="HTML_Title" hidden="1">"tonto"</definedName>
    <definedName name="I_EGRESOS">#REF!</definedName>
    <definedName name="indice" hidden="1">#REF!</definedName>
    <definedName name="ingre">[20]EG13!#REF!</definedName>
    <definedName name="ISRA">[14]Tablas!#REF!</definedName>
    <definedName name="j">[9]Tablas!#REF!</definedName>
    <definedName name="Jalisco">[5]Listas!#REF!</definedName>
    <definedName name="JKLJ">#REF!</definedName>
    <definedName name="KHJHGÑH">#REF!</definedName>
    <definedName name="KJK">#REF!</definedName>
    <definedName name="KJL">#REF!</definedName>
    <definedName name="KO">[14]Tablas!#REF!</definedName>
    <definedName name="L">#REF!</definedName>
    <definedName name="LLL">'[6]DCCOA-5A'!$B$1:$N$12</definedName>
    <definedName name="lol">#REF!</definedName>
    <definedName name="LOOLLLL">[21]Tablas!#REF!</definedName>
    <definedName name="LOP">[21]Tablas!#REF!</definedName>
    <definedName name="M">[12]Tablas!#REF!</definedName>
    <definedName name="mairopxs">[12]Tablas!#REF!</definedName>
    <definedName name="Mapa">INDIRECT([22]mapa!$S$3)</definedName>
    <definedName name="MES">[7]EAIP2012!#REF!</definedName>
    <definedName name="Michoacán_de_Ocampo">#REF!</definedName>
    <definedName name="MODIFICACIONES">#REF!</definedName>
    <definedName name="Morelos">[5]Listas!#REF!</definedName>
    <definedName name="MPIO">[7]EAIP2012!#REF!</definedName>
    <definedName name="Nayarit">[5]Listas!#REF!</definedName>
    <definedName name="NM">[12]Tablas!#REF!</definedName>
    <definedName name="NO_MPIO">[7]EAIP2012!#REF!</definedName>
    <definedName name="nuevaley">#REF!</definedName>
    <definedName name="Nuevo_León">[5]Listas!#REF!</definedName>
    <definedName name="ñ">#REF!</definedName>
    <definedName name="O">[9]Tablas!#REF!</definedName>
    <definedName name="Oaxaca">[5]Listas!#REF!</definedName>
    <definedName name="OBSE">#REF!</definedName>
    <definedName name="OBSERV">#REF!</definedName>
    <definedName name="OBSERVACION">#REF!</definedName>
    <definedName name="ojuguytf">#REF!</definedName>
    <definedName name="ok" hidden="1">[2]A!#REF!</definedName>
    <definedName name="otro" hidden="1">{"'Hoja1'!$C$7:$D$8","'Hoja1'!$C$7:$D$8"}</definedName>
    <definedName name="OUH">#REF!</definedName>
    <definedName name="ParPol">INDIRECT((VLOOKUP(#REF!,#REF!,6,FALSE)))</definedName>
    <definedName name="pp">[14]Tablas!#REF!</definedName>
    <definedName name="Ppto_Depcias">#REF!</definedName>
    <definedName name="Print_Area">[8]REL93!#REF!</definedName>
    <definedName name="PROP">[12]Tablas!#REF!</definedName>
    <definedName name="Puebla">[5]Listas!#REF!</definedName>
    <definedName name="q">#REF!</definedName>
    <definedName name="Querétaro">[5]Listas!#REF!</definedName>
    <definedName name="Quintana_Roo">[5]Listas!#REF!</definedName>
    <definedName name="RECAUDACIÓN_PUENTES_ESTATALES_Y_CARRETERAS_CONCESIONADAS">[23]CONCENTRADO!$K$23:$S$45</definedName>
    <definedName name="RECOM">#REF!</definedName>
    <definedName name="RECOMENDA">#REF!</definedName>
    <definedName name="res">'[24]EDO POS FINAN'!$B$2:$S$45</definedName>
    <definedName name="rrrrrrrr">#REF!</definedName>
    <definedName name="RYTY">#REF!</definedName>
    <definedName name="SALIENTE">INDIRECT(VLOOKUP(#REF!,#REF!,4,0))</definedName>
    <definedName name="SALIENTE_Acambay_de_Ruiz_Castañeda">#REF!</definedName>
    <definedName name="SALIENTE_Acolman">#REF!</definedName>
    <definedName name="SALIENTE_Aculco">#REF!</definedName>
    <definedName name="SALIENTE_Almoloya_de_Alquisiras">#REF!</definedName>
    <definedName name="SALIENTE_Almoloya_de_Juárez">#REF!</definedName>
    <definedName name="SALIENTE_Almoloya_del_Río">#REF!</definedName>
    <definedName name="SALIENTE_Amanalco">#REF!</definedName>
    <definedName name="SALIENTE_Amatepec">#REF!</definedName>
    <definedName name="SALIENTE_Amecameca">#REF!</definedName>
    <definedName name="SALIENTE_Apaxco">#REF!</definedName>
    <definedName name="SALIENTE_Atenco">#REF!</definedName>
    <definedName name="SALIENTE_Atizapán">#REF!</definedName>
    <definedName name="SALIENTE_Atizapán_de_Zaragoza">#REF!</definedName>
    <definedName name="SALIENTE_Atlacomulco">#REF!</definedName>
    <definedName name="SALIENTE_Atlautla">#REF!</definedName>
    <definedName name="SALIENTE_Axapusco">#REF!</definedName>
    <definedName name="SALIENTE_Ayapango">#REF!</definedName>
    <definedName name="SALIENTE_Calimaya">#REF!</definedName>
    <definedName name="SALIENTE_Capulhuac">#REF!</definedName>
    <definedName name="SALIENTE_Chalco">#REF!</definedName>
    <definedName name="SALIENTE_Chapa_de_Mota">#REF!</definedName>
    <definedName name="SALIENTE_Chapultepec">#REF!</definedName>
    <definedName name="SALIENTE_Chiautla">#REF!</definedName>
    <definedName name="SALIENTE_Chicoloapan">#REF!</definedName>
    <definedName name="SALIENTE_Chiconcuac">#REF!</definedName>
    <definedName name="SALIENTE_Chimalhuacán">#REF!</definedName>
    <definedName name="SALIENTE_Coacalco_de_Berriozábal">#REF!</definedName>
    <definedName name="SALIENTE_Coatepec_Harinas">#REF!</definedName>
    <definedName name="SALIENTE_Cocotitlán">#REF!</definedName>
    <definedName name="SALIENTE_Coyotepec">#REF!</definedName>
    <definedName name="SALIENTE_Cuautitlán">#REF!</definedName>
    <definedName name="SALIENTE_Cuautitlán_Izcalli">#REF!</definedName>
    <definedName name="SALIENTE_Donato_Guerra">#REF!</definedName>
    <definedName name="SALIENTE_Ecatepec_de_Morelos">#REF!</definedName>
    <definedName name="SALIENTE_Ecatzingo">#REF!</definedName>
    <definedName name="SALIENTE_El_Oro">#REF!</definedName>
    <definedName name="SALIENTE_Huehuetoca">#REF!</definedName>
    <definedName name="SALIENTE_Hueypoxtla">#REF!</definedName>
    <definedName name="SALIENTE_Huixquilucan">#REF!</definedName>
    <definedName name="SALIENTE_Isidro_Fabela">#REF!</definedName>
    <definedName name="SALIENTE_Ixtapaluca">#REF!</definedName>
    <definedName name="SALIENTE_Ixtapan_de_la_Sal">#REF!</definedName>
    <definedName name="SALIENTE_Ixtapan_del_Oro">#REF!</definedName>
    <definedName name="SALIENTE_Ixtlahuaca">#REF!</definedName>
    <definedName name="SALIENTE_Jaltenco">#REF!</definedName>
    <definedName name="SALIENTE_Jilotepec">#REF!</definedName>
    <definedName name="SALIENTE_Jilotzingo">#REF!</definedName>
    <definedName name="SALIENTE_Jiquipilco">#REF!</definedName>
    <definedName name="SALIENTE_Jocotitlán">#REF!</definedName>
    <definedName name="SALIENTE_Joquicingo">#REF!</definedName>
    <definedName name="SALIENTE_Juchitepec">#REF!</definedName>
    <definedName name="SALIENTE_La_Paz">#REF!</definedName>
    <definedName name="SALIENTE_Lerma">#REF!</definedName>
    <definedName name="SALIENTE_Luvianos">#REF!</definedName>
    <definedName name="SALIENTE_Malinalco">#REF!</definedName>
    <definedName name="SALIENTE_Melchor_Ocampo">#REF!</definedName>
    <definedName name="SALIENTE_Metepec">#REF!</definedName>
    <definedName name="SALIENTE_Mexicaltzingo">#REF!</definedName>
    <definedName name="SALIENTE_Morelos">#REF!</definedName>
    <definedName name="SALIENTE_Naucalpan_de_Juárez">#REF!</definedName>
    <definedName name="SALIENTE_Nextlalpan">#REF!</definedName>
    <definedName name="SALIENTE_Nezahualcóyotl">#REF!</definedName>
    <definedName name="SALIENTE_Nicolás_Romero">#REF!</definedName>
    <definedName name="SALIENTE_Nopaltepec">#REF!</definedName>
    <definedName name="SALIENTE_Ocoyoacac">#REF!</definedName>
    <definedName name="SALIENTE_Ocuilan">#REF!</definedName>
    <definedName name="SALIENTE_Otumba">#REF!</definedName>
    <definedName name="SALIENTE_Otzoloapan">#REF!</definedName>
    <definedName name="SALIENTE_Otzolotepec">#REF!</definedName>
    <definedName name="SALIENTE_Ozumba">#REF!</definedName>
    <definedName name="SALIENTE_Papalotla">#REF!</definedName>
    <definedName name="SALIENTE_Polotitlán">#REF!</definedName>
    <definedName name="SALIENTE_Rayón">#REF!</definedName>
    <definedName name="SALIENTE_San_Antonio_la_Isla">#REF!</definedName>
    <definedName name="SALIENTE_San_Felipe_del_Progreso">#REF!</definedName>
    <definedName name="SALIENTE_San_José_del_Rincón">#REF!</definedName>
    <definedName name="SALIENTE_San_Martín_de_las_Pirámides">#REF!</definedName>
    <definedName name="SALIENTE_San_Mateo_Atenco">#REF!</definedName>
    <definedName name="SALIENTE_San_Simón_de_Guerrero">#REF!</definedName>
    <definedName name="SALIENTE_Santo_Tomás">#REF!</definedName>
    <definedName name="SALIENTE_Soyaniquilpan_de_Juárez">#REF!</definedName>
    <definedName name="SALIENTE_Sultepec">#REF!</definedName>
    <definedName name="SALIENTE_Tecámac">#REF!</definedName>
    <definedName name="SALIENTE_Tejupilco">#REF!</definedName>
    <definedName name="SALIENTE_Temamatla">#REF!</definedName>
    <definedName name="SALIENTE_Temascalapa">#REF!</definedName>
    <definedName name="SALIENTE_Temascalcingo">#REF!</definedName>
    <definedName name="SALIENTE_Temascaltepec">#REF!</definedName>
    <definedName name="SALIENTE_Temoaya">#REF!</definedName>
    <definedName name="SALIENTE_Tenancingo">#REF!</definedName>
    <definedName name="SALIENTE_Tenango_del_Aire">#REF!</definedName>
    <definedName name="SALIENTE_Tenango_del_Valle">#REF!</definedName>
    <definedName name="SALIENTE_Teoloyucán">#REF!</definedName>
    <definedName name="SALIENTE_Teotihuacán">#REF!</definedName>
    <definedName name="SALIENTE_Tepetlaoxtoc">#REF!</definedName>
    <definedName name="SALIENTE_Tepetlixpa">#REF!</definedName>
    <definedName name="SALIENTE_Tepotzotlán">#REF!</definedName>
    <definedName name="SALIENTE_Tequixquiac">#REF!</definedName>
    <definedName name="SALIENTE_Texcaltitlán">#REF!</definedName>
    <definedName name="SALIENTE_Texcalyacac">#REF!</definedName>
    <definedName name="SALIENTE_Texcoco">#REF!</definedName>
    <definedName name="SALIENTE_Tezoyuca">#REF!</definedName>
    <definedName name="SALIENTE_Tianguistenco">#REF!</definedName>
    <definedName name="SALIENTE_Timilpan">#REF!</definedName>
    <definedName name="SALIENTE_Tlalmanalco">#REF!</definedName>
    <definedName name="SALIENTE_Tlalnepantla_de_Baz">#REF!</definedName>
    <definedName name="SALIENTE_Tlatlaya">#REF!</definedName>
    <definedName name="SALIENTE_Toluca">#REF!</definedName>
    <definedName name="SALIENTE_Tonanitla">#REF!</definedName>
    <definedName name="SALIENTE_Tonatico">#REF!</definedName>
    <definedName name="SALIENTE_Tultepec">#REF!</definedName>
    <definedName name="SALIENTE_Tultitlán">#REF!</definedName>
    <definedName name="SALIENTE_Valle_de_Bravo">#REF!</definedName>
    <definedName name="SALIENTE_Valle_de_Chalco_Solidaridad">#REF!</definedName>
    <definedName name="SALIENTE_Villa_de_Allende">#REF!</definedName>
    <definedName name="SALIENTE_Villa_del_Carbón">#REF!</definedName>
    <definedName name="SALIENTE_Villa_Guerrero">#REF!</definedName>
    <definedName name="SALIENTE_Villa_Victoria">#REF!</definedName>
    <definedName name="SALIENTE_Xalatlaco">#REF!</definedName>
    <definedName name="SALIENTE_Xonacatlán">#REF!</definedName>
    <definedName name="SALIENTE_Zacazonapan">#REF!</definedName>
    <definedName name="SALIENTE_Zacualpan">#REF!</definedName>
    <definedName name="SALIENTE_Zinacantepec">#REF!</definedName>
    <definedName name="SALIENTE_Zumpahuacán">#REF!</definedName>
    <definedName name="SALIENTE_Zumpango">#REF!</definedName>
    <definedName name="San_Luis_Potosí">[5]Listas!#REF!</definedName>
    <definedName name="Seleccionado">[25]datos!$AF$3</definedName>
    <definedName name="Sinaloa">[5]Listas!#REF!</definedName>
    <definedName name="Sonora">[5]Listas!#REF!</definedName>
    <definedName name="SUB">#REF!</definedName>
    <definedName name="SUBA">[12]Tablas!#REF!</definedName>
    <definedName name="suba2">[14]Tablas!#REF!</definedName>
    <definedName name="Tabasco">[5]Listas!#REF!</definedName>
    <definedName name="Tamaulipas">[5]Listas!#REF!</definedName>
    <definedName name="thalia">'[24]EDO POS FINAN'!$B$2:$S$45</definedName>
    <definedName name="_xlnm.Print_Titles" localSheetId="3">'EAEPE INT 2021'!$9:$11</definedName>
    <definedName name="_xlnm.Print_Titles" localSheetId="2">'EAI INT 2021'!$8:$10</definedName>
    <definedName name="_xlnm.Print_Titles" localSheetId="1">'EDO ANA E P E 2021 '!$9:$11</definedName>
    <definedName name="_xlnm.Print_Titles" localSheetId="0">'EDO ANA ING 2021'!$8:$10</definedName>
    <definedName name="Títulos_a_imprimir_IM">'[26]EDO POS FINAN'!#REF!</definedName>
    <definedName name="Tlaxcala">[5]Listas!#REF!</definedName>
    <definedName name="todos">#REF!</definedName>
    <definedName name="tonod" hidden="1">{"'Hoja1'!$C$7:$D$8","'Hoja1'!$C$7:$D$8"}</definedName>
    <definedName name="toño">#REF!</definedName>
    <definedName name="topo">INDIRECT((VLOOKUP(#REF!,[27]topo!$B$2:$E$126,4,0)))</definedName>
    <definedName name="Transf.">#REF!</definedName>
    <definedName name="tras">[5]Listas!#REF!</definedName>
    <definedName name="traspasos">#REF!</definedName>
    <definedName name="TRY">[12]Tablas!#REF!</definedName>
    <definedName name="tu">#REF!</definedName>
    <definedName name="TYYY">#REF!</definedName>
    <definedName name="u">[9]Tablas!#REF!</definedName>
    <definedName name="USMO">#REF!</definedName>
    <definedName name="VARIABLES">#N/A</definedName>
    <definedName name="Veracruz">[5]Listas!#REF!</definedName>
    <definedName name="w">#REF!</definedName>
    <definedName name="ws">#REF!</definedName>
    <definedName name="x">#REF!</definedName>
    <definedName name="xxx">'[24]EDO POS FINAN'!$B$2:$S$45</definedName>
    <definedName name="y">'[28]EDO POS FINAN'!$B$2:$S$45</definedName>
    <definedName name="ya" hidden="1">{"'Hoja1'!$C$7:$D$8","'Hoja1'!$C$7:$D$8"}</definedName>
    <definedName name="yo" hidden="1">{"'Hoja1'!$C$7:$D$8","'Hoja1'!$C$7:$D$8"}</definedName>
    <definedName name="Yucatán">[5]Listas!#REF!</definedName>
    <definedName name="yuyu">#REF!</definedName>
    <definedName name="Z_05A24B3F_0046_4A93_964B_C8E884CA78A3_.wvu.FilterData" localSheetId="3" hidden="1">'EAEPE INT 2021'!$A$11:$IP$942</definedName>
    <definedName name="Z_05A24B3F_0046_4A93_964B_C8E884CA78A3_.wvu.FilterData" localSheetId="2" hidden="1">'EAI INT 2021'!$A$10:$U$378</definedName>
    <definedName name="Z_05A24B3F_0046_4A93_964B_C8E884CA78A3_.wvu.FilterData" localSheetId="1" hidden="1">'EDO ANA E P E 2021 '!$A$11:$IS$942</definedName>
    <definedName name="Z_05A24B3F_0046_4A93_964B_C8E884CA78A3_.wvu.FilterData" localSheetId="0" hidden="1">'EDO ANA ING 2021'!$A$10:$W$378</definedName>
    <definedName name="Z_05A24B3F_0046_4A93_964B_C8E884CA78A3_.wvu.PrintTitles" localSheetId="3" hidden="1">'EAEPE INT 2021'!$9:$11</definedName>
    <definedName name="Z_05A24B3F_0046_4A93_964B_C8E884CA78A3_.wvu.PrintTitles" localSheetId="2" hidden="1">'EAI INT 2021'!$8:$10</definedName>
    <definedName name="Z_05A24B3F_0046_4A93_964B_C8E884CA78A3_.wvu.PrintTitles" localSheetId="1" hidden="1">'EDO ANA E P E 2021 '!$9:$11</definedName>
    <definedName name="Z_05A24B3F_0046_4A93_964B_C8E884CA78A3_.wvu.PrintTitles" localSheetId="0" hidden="1">'EDO ANA ING 2021'!$8:$10</definedName>
    <definedName name="Z_05A24B3F_0046_4A93_964B_C8E884CA78A3_.wvu.Rows" localSheetId="8" hidden="1">'CLASF ADMTVA IMCUFIDE 2021'!$13:$13</definedName>
    <definedName name="Z_05A24B3F_0046_4A93_964B_C8E884CA78A3_.wvu.Rows" localSheetId="12" hidden="1">'GTO XCAT PROG 2021'!$18:$22,'GTO XCAT PROG 2021'!$68:$83</definedName>
    <definedName name="Z_AB7C7113_F865_4779_9FA4_3A0AD2C9E93A_.wvu.FilterData" localSheetId="3" hidden="1">'EAEPE INT 2021'!$A$11:$IP$942</definedName>
    <definedName name="Z_AB7C7113_F865_4779_9FA4_3A0AD2C9E93A_.wvu.FilterData" localSheetId="2" hidden="1">'EAI INT 2021'!$A$10:$U$378</definedName>
    <definedName name="Z_AB7C7113_F865_4779_9FA4_3A0AD2C9E93A_.wvu.FilterData" localSheetId="1" hidden="1">'EDO ANA E P E 2021 '!$A$11:$IS$942</definedName>
    <definedName name="Z_AB7C7113_F865_4779_9FA4_3A0AD2C9E93A_.wvu.FilterData" localSheetId="0" hidden="1">'EDO ANA ING 2021'!$A$10:$W$378</definedName>
    <definedName name="Z_AB7C7113_F865_4779_9FA4_3A0AD2C9E93A_.wvu.PrintTitles" localSheetId="3" hidden="1">'EAEPE INT 2021'!$9:$11</definedName>
    <definedName name="Z_AB7C7113_F865_4779_9FA4_3A0AD2C9E93A_.wvu.PrintTitles" localSheetId="2" hidden="1">'EAI INT 2021'!$8:$10</definedName>
    <definedName name="Z_AB7C7113_F865_4779_9FA4_3A0AD2C9E93A_.wvu.PrintTitles" localSheetId="1" hidden="1">'EDO ANA E P E 2021 '!$9:$11</definedName>
    <definedName name="Z_AB7C7113_F865_4779_9FA4_3A0AD2C9E93A_.wvu.PrintTitles" localSheetId="0" hidden="1">'EDO ANA ING 2021'!$8:$10</definedName>
    <definedName name="Z_AB7C7113_F865_4779_9FA4_3A0AD2C9E93A_.wvu.Rows" localSheetId="8" hidden="1">'CLASF ADMTVA IMCUFIDE 2021'!$13:$13</definedName>
    <definedName name="Z_AB7C7113_F865_4779_9FA4_3A0AD2C9E93A_.wvu.Rows" localSheetId="12" hidden="1">'GTO XCAT PROG 2021'!$18:$22,'GTO XCAT PROG 2021'!$68:$83</definedName>
    <definedName name="Zacatecas">[5]Listas!#REF!</definedName>
    <definedName name="ZINA">#REF!</definedName>
    <definedName name="zz">'[29]EDO POS FINAN'!$B$2:$S$43</definedName>
  </definedNames>
  <calcPr calcId="162913"/>
  <customWorkbookViews>
    <customWorkbookView name="JAIRO CARBAJAL RODRIGUEZ - Vista personalizada" guid="{AB7C7113-F865-4779-9FA4-3A0AD2C9E93A}" mergeInterval="0" personalView="1" maximized="1" xWindow="-8" yWindow="-8" windowWidth="1936" windowHeight="1056" tabRatio="863" activeSheetId="1"/>
    <customWorkbookView name="ESTHER RAMIREZ DOMINGUEZ - Vista personalizada" guid="{05A24B3F-0046-4A93-964B-C8E884CA78A3}" mergeInterval="0" personalView="1" maximized="1" xWindow="-8" yWindow="-8" windowWidth="1936" windowHeight="1056" tabRatio="863" activeSheetId="29"/>
  </customWorkbookViews>
</workbook>
</file>

<file path=xl/calcChain.xml><?xml version="1.0" encoding="utf-8"?>
<calcChain xmlns="http://schemas.openxmlformats.org/spreadsheetml/2006/main">
  <c r="D36" i="39" l="1"/>
  <c r="E36" i="39"/>
  <c r="F36" i="39"/>
  <c r="G36" i="39"/>
  <c r="H36" i="39"/>
  <c r="I36" i="39"/>
  <c r="C36" i="39"/>
  <c r="J16" i="39"/>
  <c r="J15" i="39"/>
  <c r="J14" i="39"/>
  <c r="J13" i="39"/>
  <c r="J12" i="39"/>
  <c r="J11" i="39"/>
  <c r="J10" i="39"/>
  <c r="J9" i="39"/>
  <c r="J8" i="39"/>
  <c r="J7" i="39"/>
  <c r="J36" i="39" l="1"/>
  <c r="L44" i="38"/>
  <c r="K44" i="38"/>
  <c r="J44" i="38"/>
  <c r="I44" i="38"/>
  <c r="H44" i="38"/>
  <c r="G44" i="38"/>
  <c r="F44" i="38"/>
  <c r="E44" i="38"/>
  <c r="L19" i="38"/>
  <c r="K19" i="38"/>
  <c r="J19" i="38"/>
  <c r="I19" i="38"/>
  <c r="H19" i="38"/>
  <c r="G19" i="38"/>
  <c r="F19" i="38"/>
  <c r="E19" i="38"/>
  <c r="L10" i="33" l="1"/>
  <c r="L9" i="33"/>
  <c r="L8" i="33"/>
  <c r="G13" i="31" l="1"/>
  <c r="I13" i="31"/>
  <c r="J13" i="31"/>
  <c r="K13" i="31"/>
  <c r="L13" i="31"/>
  <c r="E13" i="31"/>
  <c r="L9" i="31"/>
  <c r="L8" i="31"/>
  <c r="F344" i="30" l="1"/>
  <c r="K344" i="30" s="1"/>
  <c r="F99" i="30"/>
  <c r="I16" i="30"/>
  <c r="F16" i="30"/>
  <c r="L472" i="29" l="1"/>
  <c r="K472" i="29"/>
  <c r="J428" i="29"/>
  <c r="H378" i="29" l="1"/>
  <c r="J259" i="29"/>
  <c r="H938" i="50" l="1"/>
  <c r="G938" i="50"/>
  <c r="F938" i="50"/>
  <c r="E938" i="50"/>
  <c r="E937" i="50" s="1"/>
  <c r="H937" i="50"/>
  <c r="G937" i="50"/>
  <c r="F937" i="50"/>
  <c r="H935" i="50"/>
  <c r="G935" i="50"/>
  <c r="F935" i="50"/>
  <c r="E935" i="50"/>
  <c r="H933" i="50"/>
  <c r="G933" i="50"/>
  <c r="F933" i="50"/>
  <c r="E933" i="50"/>
  <c r="G932" i="50"/>
  <c r="F932" i="50"/>
  <c r="E932" i="50"/>
  <c r="H929" i="50"/>
  <c r="H928" i="50" s="1"/>
  <c r="G929" i="50"/>
  <c r="G928" i="50" s="1"/>
  <c r="F929" i="50"/>
  <c r="E929" i="50"/>
  <c r="F928" i="50"/>
  <c r="E928" i="50"/>
  <c r="H926" i="50"/>
  <c r="G926" i="50"/>
  <c r="F926" i="50"/>
  <c r="E926" i="50"/>
  <c r="H924" i="50"/>
  <c r="G924" i="50"/>
  <c r="F924" i="50"/>
  <c r="E924" i="50"/>
  <c r="E923" i="50" s="1"/>
  <c r="H923" i="50"/>
  <c r="G923" i="50"/>
  <c r="F923" i="50"/>
  <c r="H921" i="50"/>
  <c r="G921" i="50"/>
  <c r="F921" i="50"/>
  <c r="E921" i="50"/>
  <c r="H919" i="50"/>
  <c r="G919" i="50"/>
  <c r="G918" i="50" s="1"/>
  <c r="F919" i="50"/>
  <c r="F918" i="50" s="1"/>
  <c r="E919" i="50"/>
  <c r="E918" i="50" s="1"/>
  <c r="H918" i="50"/>
  <c r="H916" i="50"/>
  <c r="G916" i="50"/>
  <c r="F916" i="50"/>
  <c r="E916" i="50"/>
  <c r="H914" i="50"/>
  <c r="G914" i="50"/>
  <c r="F914" i="50"/>
  <c r="E914" i="50"/>
  <c r="H912" i="50"/>
  <c r="G912" i="50"/>
  <c r="F912" i="50"/>
  <c r="E912" i="50"/>
  <c r="H910" i="50"/>
  <c r="G910" i="50"/>
  <c r="F910" i="50"/>
  <c r="E910" i="50"/>
  <c r="H908" i="50"/>
  <c r="G908" i="50"/>
  <c r="F908" i="50"/>
  <c r="E908" i="50"/>
  <c r="H906" i="50"/>
  <c r="G906" i="50"/>
  <c r="F906" i="50"/>
  <c r="E906" i="50"/>
  <c r="H904" i="50"/>
  <c r="G904" i="50"/>
  <c r="F904" i="50"/>
  <c r="E904" i="50"/>
  <c r="H902" i="50"/>
  <c r="G902" i="50"/>
  <c r="F902" i="50"/>
  <c r="E902" i="50"/>
  <c r="E901" i="50" s="1"/>
  <c r="H901" i="50"/>
  <c r="G901" i="50"/>
  <c r="F901" i="50"/>
  <c r="H899" i="50"/>
  <c r="G899" i="50"/>
  <c r="F899" i="50"/>
  <c r="E899" i="50"/>
  <c r="H897" i="50"/>
  <c r="G897" i="50"/>
  <c r="F897" i="50"/>
  <c r="E897" i="50"/>
  <c r="H895" i="50"/>
  <c r="G895" i="50"/>
  <c r="F895" i="50"/>
  <c r="E895" i="50"/>
  <c r="H893" i="50"/>
  <c r="G893" i="50"/>
  <c r="F893" i="50"/>
  <c r="E893" i="50"/>
  <c r="H891" i="50"/>
  <c r="G891" i="50"/>
  <c r="F891" i="50"/>
  <c r="E891" i="50"/>
  <c r="H889" i="50"/>
  <c r="G889" i="50"/>
  <c r="F889" i="50"/>
  <c r="E889" i="50"/>
  <c r="H887" i="50"/>
  <c r="G887" i="50"/>
  <c r="F887" i="50"/>
  <c r="E887" i="50"/>
  <c r="H884" i="50"/>
  <c r="G884" i="50"/>
  <c r="G883" i="50" s="1"/>
  <c r="F884" i="50"/>
  <c r="E884" i="50"/>
  <c r="E883" i="50" s="1"/>
  <c r="H883" i="50"/>
  <c r="F883" i="50"/>
  <c r="H879" i="50"/>
  <c r="G879" i="50"/>
  <c r="F879" i="50"/>
  <c r="E879" i="50"/>
  <c r="H877" i="50"/>
  <c r="G877" i="50"/>
  <c r="F877" i="50"/>
  <c r="E877" i="50"/>
  <c r="H875" i="50"/>
  <c r="G875" i="50"/>
  <c r="F875" i="50"/>
  <c r="E875" i="50"/>
  <c r="H874" i="50"/>
  <c r="G874" i="50"/>
  <c r="F874" i="50"/>
  <c r="E874" i="50"/>
  <c r="H872" i="50"/>
  <c r="G872" i="50"/>
  <c r="F872" i="50"/>
  <c r="E872" i="50"/>
  <c r="H870" i="50"/>
  <c r="G870" i="50"/>
  <c r="F870" i="50"/>
  <c r="E870" i="50"/>
  <c r="H867" i="50"/>
  <c r="G867" i="50"/>
  <c r="F867" i="50"/>
  <c r="E867" i="50"/>
  <c r="H865" i="50"/>
  <c r="G865" i="50"/>
  <c r="F865" i="50"/>
  <c r="E865" i="50"/>
  <c r="H863" i="50"/>
  <c r="G863" i="50"/>
  <c r="F863" i="50"/>
  <c r="E863" i="50"/>
  <c r="E862" i="50" s="1"/>
  <c r="H862" i="50"/>
  <c r="G862" i="50"/>
  <c r="F862" i="50"/>
  <c r="H860" i="50"/>
  <c r="G860" i="50"/>
  <c r="F860" i="50"/>
  <c r="E860" i="50"/>
  <c r="H858" i="50"/>
  <c r="G858" i="50"/>
  <c r="F858" i="50"/>
  <c r="E858" i="50"/>
  <c r="H856" i="50"/>
  <c r="G856" i="50"/>
  <c r="F856" i="50"/>
  <c r="E856" i="50"/>
  <c r="H853" i="50"/>
  <c r="G853" i="50"/>
  <c r="F853" i="50"/>
  <c r="E853" i="50"/>
  <c r="H851" i="50"/>
  <c r="G851" i="50"/>
  <c r="F851" i="50"/>
  <c r="E851" i="50"/>
  <c r="H849" i="50"/>
  <c r="G849" i="50"/>
  <c r="F849" i="50"/>
  <c r="F848" i="50" s="1"/>
  <c r="E849" i="50"/>
  <c r="E848" i="50" s="1"/>
  <c r="E847" i="50" s="1"/>
  <c r="H848" i="50"/>
  <c r="H881" i="50" s="1"/>
  <c r="G848" i="50"/>
  <c r="H844" i="50"/>
  <c r="G844" i="50"/>
  <c r="F844" i="50"/>
  <c r="E844" i="50"/>
  <c r="H842" i="50"/>
  <c r="G842" i="50"/>
  <c r="F842" i="50"/>
  <c r="E842" i="50"/>
  <c r="H840" i="50"/>
  <c r="G840" i="50"/>
  <c r="F840" i="50"/>
  <c r="E840" i="50"/>
  <c r="E839" i="50" s="1"/>
  <c r="H839" i="50"/>
  <c r="G839" i="50"/>
  <c r="F839" i="50"/>
  <c r="H837" i="50"/>
  <c r="G837" i="50"/>
  <c r="F837" i="50"/>
  <c r="E837" i="50"/>
  <c r="H835" i="50"/>
  <c r="G835" i="50"/>
  <c r="F835" i="50"/>
  <c r="E835" i="50"/>
  <c r="H834" i="50"/>
  <c r="G834" i="50"/>
  <c r="F834" i="50"/>
  <c r="E834" i="50"/>
  <c r="H832" i="50"/>
  <c r="G832" i="50"/>
  <c r="F832" i="50"/>
  <c r="E832" i="50"/>
  <c r="H830" i="50"/>
  <c r="G830" i="50"/>
  <c r="F830" i="50"/>
  <c r="E830" i="50"/>
  <c r="H828" i="50"/>
  <c r="G828" i="50"/>
  <c r="F828" i="50"/>
  <c r="E828" i="50"/>
  <c r="H826" i="50"/>
  <c r="G826" i="50"/>
  <c r="F826" i="50"/>
  <c r="E826" i="50"/>
  <c r="H824" i="50"/>
  <c r="G824" i="50"/>
  <c r="F824" i="50"/>
  <c r="E824" i="50"/>
  <c r="H822" i="50"/>
  <c r="G822" i="50"/>
  <c r="F822" i="50"/>
  <c r="E822" i="50"/>
  <c r="H820" i="50"/>
  <c r="G820" i="50"/>
  <c r="F820" i="50"/>
  <c r="E820" i="50"/>
  <c r="H818" i="50"/>
  <c r="G818" i="50"/>
  <c r="F818" i="50"/>
  <c r="E818" i="50"/>
  <c r="H816" i="50"/>
  <c r="G816" i="50"/>
  <c r="F816" i="50"/>
  <c r="E816" i="50"/>
  <c r="E815" i="50" s="1"/>
  <c r="H815" i="50"/>
  <c r="G815" i="50"/>
  <c r="F815" i="50"/>
  <c r="H813" i="50"/>
  <c r="G813" i="50"/>
  <c r="F813" i="50"/>
  <c r="E813" i="50"/>
  <c r="H811" i="50"/>
  <c r="G811" i="50"/>
  <c r="F811" i="50"/>
  <c r="E811" i="50"/>
  <c r="H809" i="50"/>
  <c r="G809" i="50"/>
  <c r="F809" i="50"/>
  <c r="E809" i="50"/>
  <c r="H807" i="50"/>
  <c r="G807" i="50"/>
  <c r="F807" i="50"/>
  <c r="E807" i="50"/>
  <c r="H805" i="50"/>
  <c r="G805" i="50"/>
  <c r="F805" i="50"/>
  <c r="E805" i="50"/>
  <c r="H803" i="50"/>
  <c r="G803" i="50"/>
  <c r="F803" i="50"/>
  <c r="E803" i="50"/>
  <c r="H801" i="50"/>
  <c r="G801" i="50"/>
  <c r="F801" i="50"/>
  <c r="E801" i="50"/>
  <c r="H799" i="50"/>
  <c r="G799" i="50"/>
  <c r="F799" i="50"/>
  <c r="E799" i="50"/>
  <c r="H797" i="50"/>
  <c r="G797" i="50"/>
  <c r="F797" i="50"/>
  <c r="E797" i="50"/>
  <c r="H796" i="50"/>
  <c r="G796" i="50"/>
  <c r="F796" i="50"/>
  <c r="E796" i="50"/>
  <c r="H792" i="50"/>
  <c r="G792" i="50"/>
  <c r="F792" i="50"/>
  <c r="E792" i="50"/>
  <c r="H790" i="50"/>
  <c r="G790" i="50"/>
  <c r="F790" i="50"/>
  <c r="E790" i="50"/>
  <c r="H788" i="50"/>
  <c r="G788" i="50"/>
  <c r="F788" i="50"/>
  <c r="E788" i="50"/>
  <c r="H786" i="50"/>
  <c r="G786" i="50"/>
  <c r="F786" i="50"/>
  <c r="E786" i="50"/>
  <c r="H784" i="50"/>
  <c r="G784" i="50"/>
  <c r="F784" i="50"/>
  <c r="E784" i="50"/>
  <c r="H782" i="50"/>
  <c r="H781" i="50" s="1"/>
  <c r="G782" i="50"/>
  <c r="G781" i="50" s="1"/>
  <c r="F782" i="50"/>
  <c r="F781" i="50" s="1"/>
  <c r="E782" i="50"/>
  <c r="E781" i="50"/>
  <c r="H779" i="50"/>
  <c r="G779" i="50"/>
  <c r="F779" i="50"/>
  <c r="E779" i="50"/>
  <c r="H777" i="50"/>
  <c r="G777" i="50"/>
  <c r="F777" i="50"/>
  <c r="E777" i="50"/>
  <c r="H775" i="50"/>
  <c r="G775" i="50"/>
  <c r="F775" i="50"/>
  <c r="E775" i="50"/>
  <c r="H773" i="50"/>
  <c r="G773" i="50"/>
  <c r="F773" i="50"/>
  <c r="E773" i="50"/>
  <c r="H771" i="50"/>
  <c r="G771" i="50"/>
  <c r="F771" i="50"/>
  <c r="E771" i="50"/>
  <c r="H769" i="50"/>
  <c r="G769" i="50"/>
  <c r="F769" i="50"/>
  <c r="E769" i="50"/>
  <c r="H767" i="50"/>
  <c r="G767" i="50"/>
  <c r="F767" i="50"/>
  <c r="E767" i="50"/>
  <c r="H765" i="50"/>
  <c r="G765" i="50"/>
  <c r="F765" i="50"/>
  <c r="E765" i="50"/>
  <c r="H763" i="50"/>
  <c r="G763" i="50"/>
  <c r="F763" i="50"/>
  <c r="E763" i="50"/>
  <c r="H762" i="50"/>
  <c r="G762" i="50"/>
  <c r="F762" i="50"/>
  <c r="E762" i="50"/>
  <c r="H757" i="50"/>
  <c r="G757" i="50"/>
  <c r="F757" i="50"/>
  <c r="E757" i="50"/>
  <c r="H754" i="50"/>
  <c r="G754" i="50"/>
  <c r="F754" i="50"/>
  <c r="E754" i="50"/>
  <c r="H753" i="50"/>
  <c r="G753" i="50"/>
  <c r="F753" i="50"/>
  <c r="F752" i="50" s="1"/>
  <c r="E753" i="50"/>
  <c r="H749" i="50"/>
  <c r="G749" i="50"/>
  <c r="F749" i="50"/>
  <c r="E749" i="50"/>
  <c r="H747" i="50"/>
  <c r="G747" i="50"/>
  <c r="F747" i="50"/>
  <c r="E747" i="50"/>
  <c r="H746" i="50"/>
  <c r="F746" i="50"/>
  <c r="E746" i="50"/>
  <c r="H744" i="50"/>
  <c r="G744" i="50"/>
  <c r="F744" i="50"/>
  <c r="E744" i="50"/>
  <c r="H742" i="50"/>
  <c r="G742" i="50"/>
  <c r="F742" i="50"/>
  <c r="E742" i="50"/>
  <c r="H740" i="50"/>
  <c r="G740" i="50"/>
  <c r="F740" i="50"/>
  <c r="E740" i="50"/>
  <c r="H738" i="50"/>
  <c r="G738" i="50"/>
  <c r="F738" i="50"/>
  <c r="E738" i="50"/>
  <c r="H736" i="50"/>
  <c r="G736" i="50"/>
  <c r="F736" i="50"/>
  <c r="E736" i="50"/>
  <c r="H734" i="50"/>
  <c r="G734" i="50"/>
  <c r="F734" i="50"/>
  <c r="E734" i="50"/>
  <c r="H732" i="50"/>
  <c r="G732" i="50"/>
  <c r="F732" i="50"/>
  <c r="E732" i="50"/>
  <c r="H730" i="50"/>
  <c r="G730" i="50"/>
  <c r="F730" i="50"/>
  <c r="E730" i="50"/>
  <c r="E729" i="50" s="1"/>
  <c r="H729" i="50"/>
  <c r="G729" i="50"/>
  <c r="H727" i="50"/>
  <c r="G727" i="50"/>
  <c r="F727" i="50"/>
  <c r="E727" i="50"/>
  <c r="H725" i="50"/>
  <c r="G725" i="50"/>
  <c r="F725" i="50"/>
  <c r="E725" i="50"/>
  <c r="H716" i="50"/>
  <c r="G716" i="50"/>
  <c r="F716" i="50"/>
  <c r="E716" i="50"/>
  <c r="H706" i="50"/>
  <c r="G706" i="50"/>
  <c r="F706" i="50"/>
  <c r="E706" i="50"/>
  <c r="H704" i="50"/>
  <c r="G704" i="50"/>
  <c r="F704" i="50"/>
  <c r="E704" i="50"/>
  <c r="H694" i="50"/>
  <c r="G694" i="50"/>
  <c r="F694" i="50"/>
  <c r="E694" i="50"/>
  <c r="H684" i="50"/>
  <c r="G684" i="50"/>
  <c r="F684" i="50"/>
  <c r="E684" i="50"/>
  <c r="H682" i="50"/>
  <c r="G682" i="50"/>
  <c r="F682" i="50"/>
  <c r="E682" i="50"/>
  <c r="H681" i="50"/>
  <c r="G681" i="50"/>
  <c r="F681" i="50"/>
  <c r="H677" i="50"/>
  <c r="G677" i="50"/>
  <c r="F677" i="50"/>
  <c r="E677" i="50"/>
  <c r="H675" i="50"/>
  <c r="G675" i="50"/>
  <c r="F675" i="50"/>
  <c r="E675" i="50"/>
  <c r="H673" i="50"/>
  <c r="G673" i="50"/>
  <c r="F673" i="50"/>
  <c r="E673" i="50"/>
  <c r="H671" i="50"/>
  <c r="G671" i="50"/>
  <c r="F671" i="50"/>
  <c r="E671" i="50"/>
  <c r="H669" i="50"/>
  <c r="G669" i="50"/>
  <c r="F669" i="50"/>
  <c r="E669" i="50"/>
  <c r="H667" i="50"/>
  <c r="G667" i="50"/>
  <c r="F667" i="50"/>
  <c r="E667" i="50"/>
  <c r="H665" i="50"/>
  <c r="G665" i="50"/>
  <c r="F665" i="50"/>
  <c r="E665" i="50"/>
  <c r="H663" i="50"/>
  <c r="G663" i="50"/>
  <c r="F663" i="50"/>
  <c r="E663" i="50"/>
  <c r="H661" i="50"/>
  <c r="G661" i="50"/>
  <c r="F661" i="50"/>
  <c r="E661" i="50"/>
  <c r="H660" i="50"/>
  <c r="G660" i="50"/>
  <c r="F660" i="50"/>
  <c r="E660" i="50"/>
  <c r="H656" i="50"/>
  <c r="G656" i="50"/>
  <c r="F656" i="50"/>
  <c r="E656" i="50"/>
  <c r="H654" i="50"/>
  <c r="G654" i="50"/>
  <c r="F654" i="50"/>
  <c r="E654" i="50"/>
  <c r="H652" i="50"/>
  <c r="G652" i="50"/>
  <c r="F652" i="50"/>
  <c r="E652" i="50"/>
  <c r="H650" i="50"/>
  <c r="G650" i="50"/>
  <c r="F650" i="50"/>
  <c r="F649" i="50" s="1"/>
  <c r="E650" i="50"/>
  <c r="E649" i="50" s="1"/>
  <c r="G649" i="50"/>
  <c r="H647" i="50"/>
  <c r="G647" i="50"/>
  <c r="F647" i="50"/>
  <c r="E647" i="50"/>
  <c r="H645" i="50"/>
  <c r="G645" i="50"/>
  <c r="F645" i="50"/>
  <c r="E645" i="50"/>
  <c r="H643" i="50"/>
  <c r="G643" i="50"/>
  <c r="F643" i="50"/>
  <c r="E643" i="50"/>
  <c r="H641" i="50"/>
  <c r="G641" i="50"/>
  <c r="F641" i="50"/>
  <c r="E641" i="50"/>
  <c r="H639" i="50"/>
  <c r="G639" i="50"/>
  <c r="F639" i="50"/>
  <c r="E639" i="50"/>
  <c r="H637" i="50"/>
  <c r="G637" i="50"/>
  <c r="F637" i="50"/>
  <c r="E637" i="50"/>
  <c r="H635" i="50"/>
  <c r="G635" i="50"/>
  <c r="F635" i="50"/>
  <c r="E635" i="50"/>
  <c r="H633" i="50"/>
  <c r="G633" i="50"/>
  <c r="F633" i="50"/>
  <c r="E633" i="50"/>
  <c r="H631" i="50"/>
  <c r="H630" i="50" s="1"/>
  <c r="G631" i="50"/>
  <c r="G630" i="50" s="1"/>
  <c r="F631" i="50"/>
  <c r="E631" i="50"/>
  <c r="F630" i="50"/>
  <c r="E630" i="50"/>
  <c r="H626" i="50"/>
  <c r="G626" i="50"/>
  <c r="F626" i="50"/>
  <c r="E626" i="50"/>
  <c r="H624" i="50"/>
  <c r="G624" i="50"/>
  <c r="F624" i="50"/>
  <c r="E624" i="50"/>
  <c r="H622" i="50"/>
  <c r="G622" i="50"/>
  <c r="F622" i="50"/>
  <c r="E622" i="50"/>
  <c r="H620" i="50"/>
  <c r="G620" i="50"/>
  <c r="F620" i="50"/>
  <c r="E620" i="50"/>
  <c r="H618" i="50"/>
  <c r="G618" i="50"/>
  <c r="F618" i="50"/>
  <c r="E618" i="50"/>
  <c r="H616" i="50"/>
  <c r="G616" i="50"/>
  <c r="F616" i="50"/>
  <c r="E616" i="50"/>
  <c r="H613" i="50"/>
  <c r="G613" i="50"/>
  <c r="F613" i="50"/>
  <c r="E613" i="50"/>
  <c r="H611" i="50"/>
  <c r="H610" i="50" s="1"/>
  <c r="G611" i="50"/>
  <c r="G610" i="50" s="1"/>
  <c r="F611" i="50"/>
  <c r="F610" i="50" s="1"/>
  <c r="E611" i="50"/>
  <c r="E610" i="50" s="1"/>
  <c r="H608" i="50"/>
  <c r="G608" i="50"/>
  <c r="F608" i="50"/>
  <c r="E608" i="50"/>
  <c r="H607" i="50"/>
  <c r="G607" i="50"/>
  <c r="F607" i="50"/>
  <c r="E607" i="50"/>
  <c r="H605" i="50"/>
  <c r="G605" i="50"/>
  <c r="F605" i="50"/>
  <c r="E605" i="50"/>
  <c r="H603" i="50"/>
  <c r="G603" i="50"/>
  <c r="F603" i="50"/>
  <c r="E603" i="50"/>
  <c r="H601" i="50"/>
  <c r="G601" i="50"/>
  <c r="F601" i="50"/>
  <c r="E601" i="50"/>
  <c r="H599" i="50"/>
  <c r="G599" i="50"/>
  <c r="F599" i="50"/>
  <c r="E599" i="50"/>
  <c r="H597" i="50"/>
  <c r="G597" i="50"/>
  <c r="F597" i="50"/>
  <c r="E597" i="50"/>
  <c r="H594" i="50"/>
  <c r="G594" i="50"/>
  <c r="G593" i="50" s="1"/>
  <c r="F594" i="50"/>
  <c r="E594" i="50"/>
  <c r="E593" i="50" s="1"/>
  <c r="H593" i="50"/>
  <c r="F593" i="50"/>
  <c r="H591" i="50"/>
  <c r="G591" i="50"/>
  <c r="F591" i="50"/>
  <c r="E591" i="50"/>
  <c r="H589" i="50"/>
  <c r="G589" i="50"/>
  <c r="F589" i="50"/>
  <c r="F588" i="50" s="1"/>
  <c r="E589" i="50"/>
  <c r="E588" i="50" s="1"/>
  <c r="H588" i="50"/>
  <c r="G588" i="50"/>
  <c r="H586" i="50"/>
  <c r="G586" i="50"/>
  <c r="F586" i="50"/>
  <c r="E586" i="50"/>
  <c r="H584" i="50"/>
  <c r="G584" i="50"/>
  <c r="F584" i="50"/>
  <c r="E584" i="50"/>
  <c r="H582" i="50"/>
  <c r="G582" i="50"/>
  <c r="F582" i="50"/>
  <c r="E582" i="50"/>
  <c r="H580" i="50"/>
  <c r="G580" i="50"/>
  <c r="F580" i="50"/>
  <c r="E580" i="50"/>
  <c r="H579" i="50"/>
  <c r="G579" i="50"/>
  <c r="F579" i="50"/>
  <c r="E579" i="50"/>
  <c r="H576" i="50"/>
  <c r="G576" i="50"/>
  <c r="F576" i="50"/>
  <c r="E576" i="50"/>
  <c r="H574" i="50"/>
  <c r="G574" i="50"/>
  <c r="F574" i="50"/>
  <c r="E574" i="50"/>
  <c r="H572" i="50"/>
  <c r="G572" i="50"/>
  <c r="F572" i="50"/>
  <c r="E572" i="50"/>
  <c r="H568" i="50"/>
  <c r="G568" i="50"/>
  <c r="F568" i="50"/>
  <c r="E568" i="50"/>
  <c r="H566" i="50"/>
  <c r="G566" i="50"/>
  <c r="F566" i="50"/>
  <c r="E566" i="50"/>
  <c r="H563" i="50"/>
  <c r="G563" i="50"/>
  <c r="F563" i="50"/>
  <c r="F562" i="50" s="1"/>
  <c r="E563" i="50"/>
  <c r="E562" i="50" s="1"/>
  <c r="H562" i="50"/>
  <c r="G562" i="50"/>
  <c r="H558" i="50"/>
  <c r="G558" i="50"/>
  <c r="F558" i="50"/>
  <c r="E558" i="50"/>
  <c r="H556" i="50"/>
  <c r="G556" i="50"/>
  <c r="F556" i="50"/>
  <c r="E556" i="50"/>
  <c r="H554" i="50"/>
  <c r="G554" i="50"/>
  <c r="F554" i="50"/>
  <c r="E554" i="50"/>
  <c r="E553" i="50" s="1"/>
  <c r="H553" i="50"/>
  <c r="G553" i="50"/>
  <c r="F553" i="50"/>
  <c r="H551" i="50"/>
  <c r="G551" i="50"/>
  <c r="F551" i="50"/>
  <c r="E551" i="50"/>
  <c r="H549" i="50"/>
  <c r="G549" i="50"/>
  <c r="F549" i="50"/>
  <c r="E549" i="50"/>
  <c r="H547" i="50"/>
  <c r="G547" i="50"/>
  <c r="F547" i="50"/>
  <c r="E547" i="50"/>
  <c r="H544" i="50"/>
  <c r="G544" i="50"/>
  <c r="F544" i="50"/>
  <c r="E544" i="50"/>
  <c r="H542" i="50"/>
  <c r="G542" i="50"/>
  <c r="F542" i="50"/>
  <c r="E542" i="50"/>
  <c r="H541" i="50"/>
  <c r="G541" i="50"/>
  <c r="F541" i="50"/>
  <c r="E541" i="50"/>
  <c r="H539" i="50"/>
  <c r="G539" i="50"/>
  <c r="F539" i="50"/>
  <c r="E539" i="50"/>
  <c r="E538" i="50" s="1"/>
  <c r="H538" i="50"/>
  <c r="G538" i="50"/>
  <c r="F538" i="50"/>
  <c r="H536" i="50"/>
  <c r="G536" i="50"/>
  <c r="F536" i="50"/>
  <c r="E536" i="50"/>
  <c r="H534" i="50"/>
  <c r="G534" i="50"/>
  <c r="F534" i="50"/>
  <c r="E534" i="50"/>
  <c r="H532" i="50"/>
  <c r="G532" i="50"/>
  <c r="F532" i="50"/>
  <c r="E532" i="50"/>
  <c r="H530" i="50"/>
  <c r="G530" i="50"/>
  <c r="F530" i="50"/>
  <c r="E530" i="50"/>
  <c r="H528" i="50"/>
  <c r="G528" i="50"/>
  <c r="F528" i="50"/>
  <c r="E528" i="50"/>
  <c r="H526" i="50"/>
  <c r="G526" i="50"/>
  <c r="F526" i="50"/>
  <c r="E526" i="50"/>
  <c r="H525" i="50"/>
  <c r="G525" i="50"/>
  <c r="F525" i="50"/>
  <c r="E525" i="50"/>
  <c r="H522" i="50"/>
  <c r="G522" i="50"/>
  <c r="F522" i="50"/>
  <c r="E522" i="50"/>
  <c r="H520" i="50"/>
  <c r="G520" i="50"/>
  <c r="F520" i="50"/>
  <c r="E520" i="50"/>
  <c r="H518" i="50"/>
  <c r="G518" i="50"/>
  <c r="F518" i="50"/>
  <c r="E518" i="50"/>
  <c r="H517" i="50"/>
  <c r="G517" i="50"/>
  <c r="F517" i="50"/>
  <c r="E517" i="50"/>
  <c r="H514" i="50"/>
  <c r="G514" i="50"/>
  <c r="F514" i="50"/>
  <c r="E514" i="50"/>
  <c r="H512" i="50"/>
  <c r="G512" i="50"/>
  <c r="F512" i="50"/>
  <c r="E512" i="50"/>
  <c r="H510" i="50"/>
  <c r="G510" i="50"/>
  <c r="F510" i="50"/>
  <c r="E510" i="50"/>
  <c r="H507" i="50"/>
  <c r="G507" i="50"/>
  <c r="F507" i="50"/>
  <c r="E507" i="50"/>
  <c r="H505" i="50"/>
  <c r="G505" i="50"/>
  <c r="F505" i="50"/>
  <c r="E505" i="50"/>
  <c r="H502" i="50"/>
  <c r="G502" i="50"/>
  <c r="F502" i="50"/>
  <c r="E502" i="50"/>
  <c r="H498" i="50"/>
  <c r="G498" i="50"/>
  <c r="F498" i="50"/>
  <c r="E498" i="50"/>
  <c r="H491" i="50"/>
  <c r="G491" i="50"/>
  <c r="F491" i="50"/>
  <c r="E491" i="50"/>
  <c r="E490" i="50" s="1"/>
  <c r="H490" i="50"/>
  <c r="G490" i="50"/>
  <c r="F490" i="50"/>
  <c r="H485" i="50"/>
  <c r="G485" i="50"/>
  <c r="F485" i="50"/>
  <c r="E485" i="50"/>
  <c r="H481" i="50"/>
  <c r="G481" i="50"/>
  <c r="F481" i="50"/>
  <c r="E481" i="50"/>
  <c r="H479" i="50"/>
  <c r="G479" i="50"/>
  <c r="F479" i="50"/>
  <c r="E479" i="50"/>
  <c r="H477" i="50"/>
  <c r="G477" i="50"/>
  <c r="F477" i="50"/>
  <c r="E477" i="50"/>
  <c r="H475" i="50"/>
  <c r="G475" i="50"/>
  <c r="F475" i="50"/>
  <c r="E475" i="50"/>
  <c r="H473" i="50"/>
  <c r="G473" i="50"/>
  <c r="F473" i="50"/>
  <c r="E473" i="50"/>
  <c r="H471" i="50"/>
  <c r="G471" i="50"/>
  <c r="F471" i="50"/>
  <c r="E471" i="50"/>
  <c r="H469" i="50"/>
  <c r="G469" i="50"/>
  <c r="F469" i="50"/>
  <c r="E469" i="50"/>
  <c r="H467" i="50"/>
  <c r="G467" i="50"/>
  <c r="F467" i="50"/>
  <c r="E467" i="50"/>
  <c r="H466" i="50"/>
  <c r="G466" i="50"/>
  <c r="F466" i="50"/>
  <c r="E466" i="50"/>
  <c r="H464" i="50"/>
  <c r="G464" i="50"/>
  <c r="F464" i="50"/>
  <c r="E464" i="50"/>
  <c r="H462" i="50"/>
  <c r="G462" i="50"/>
  <c r="F462" i="50"/>
  <c r="E462" i="50"/>
  <c r="H460" i="50"/>
  <c r="G460" i="50"/>
  <c r="F460" i="50"/>
  <c r="E460" i="50"/>
  <c r="H458" i="50"/>
  <c r="G458" i="50"/>
  <c r="F458" i="50"/>
  <c r="E458" i="50"/>
  <c r="H456" i="50"/>
  <c r="G456" i="50"/>
  <c r="F456" i="50"/>
  <c r="E456" i="50"/>
  <c r="H455" i="50"/>
  <c r="G455" i="50"/>
  <c r="F455" i="50"/>
  <c r="E455" i="50"/>
  <c r="H453" i="50"/>
  <c r="G453" i="50"/>
  <c r="F453" i="50"/>
  <c r="E453" i="50"/>
  <c r="H451" i="50"/>
  <c r="G451" i="50"/>
  <c r="F451" i="50"/>
  <c r="E451" i="50"/>
  <c r="H449" i="50"/>
  <c r="G449" i="50"/>
  <c r="F449" i="50"/>
  <c r="E449" i="50"/>
  <c r="H447" i="50"/>
  <c r="G447" i="50"/>
  <c r="F447" i="50"/>
  <c r="E447" i="50"/>
  <c r="H445" i="50"/>
  <c r="G445" i="50"/>
  <c r="F445" i="50"/>
  <c r="E445" i="50"/>
  <c r="H443" i="50"/>
  <c r="G443" i="50"/>
  <c r="F443" i="50"/>
  <c r="E443" i="50"/>
  <c r="H441" i="50"/>
  <c r="G441" i="50"/>
  <c r="F441" i="50"/>
  <c r="E441" i="50"/>
  <c r="H439" i="50"/>
  <c r="G439" i="50"/>
  <c r="F439" i="50"/>
  <c r="E439" i="50"/>
  <c r="H437" i="50"/>
  <c r="G437" i="50"/>
  <c r="F437" i="50"/>
  <c r="E437" i="50"/>
  <c r="H436" i="50"/>
  <c r="G436" i="50"/>
  <c r="F436" i="50"/>
  <c r="E436" i="50"/>
  <c r="H425" i="50"/>
  <c r="G425" i="50"/>
  <c r="F425" i="50"/>
  <c r="E425" i="50"/>
  <c r="H421" i="50"/>
  <c r="G421" i="50"/>
  <c r="F421" i="50"/>
  <c r="E421" i="50"/>
  <c r="H419" i="50"/>
  <c r="G419" i="50"/>
  <c r="F419" i="50"/>
  <c r="E419" i="50"/>
  <c r="H417" i="50"/>
  <c r="G417" i="50"/>
  <c r="F417" i="50"/>
  <c r="E417" i="50"/>
  <c r="H415" i="50"/>
  <c r="G415" i="50"/>
  <c r="F415" i="50"/>
  <c r="E415" i="50"/>
  <c r="H412" i="50"/>
  <c r="G412" i="50"/>
  <c r="F412" i="50"/>
  <c r="E412" i="50"/>
  <c r="H410" i="50"/>
  <c r="G410" i="50"/>
  <c r="F410" i="50"/>
  <c r="E410" i="50"/>
  <c r="H407" i="50"/>
  <c r="G407" i="50"/>
  <c r="F407" i="50"/>
  <c r="E407" i="50"/>
  <c r="H405" i="50"/>
  <c r="G405" i="50"/>
  <c r="F405" i="50"/>
  <c r="E405" i="50"/>
  <c r="H404" i="50"/>
  <c r="G404" i="50"/>
  <c r="F404" i="50"/>
  <c r="E404" i="50"/>
  <c r="H402" i="50"/>
  <c r="G402" i="50"/>
  <c r="F402" i="50"/>
  <c r="E402" i="50"/>
  <c r="H400" i="50"/>
  <c r="G400" i="50"/>
  <c r="F400" i="50"/>
  <c r="E400" i="50"/>
  <c r="H398" i="50"/>
  <c r="G398" i="50"/>
  <c r="F398" i="50"/>
  <c r="E398" i="50"/>
  <c r="H395" i="50"/>
  <c r="G395" i="50"/>
  <c r="F395" i="50"/>
  <c r="E395" i="50"/>
  <c r="H393" i="50"/>
  <c r="G393" i="50"/>
  <c r="F393" i="50"/>
  <c r="E393" i="50"/>
  <c r="E392" i="50" s="1"/>
  <c r="H392" i="50"/>
  <c r="G392" i="50"/>
  <c r="F392" i="50"/>
  <c r="H390" i="50"/>
  <c r="G390" i="50"/>
  <c r="F390" i="50"/>
  <c r="E390" i="50"/>
  <c r="H388" i="50"/>
  <c r="G388" i="50"/>
  <c r="F388" i="50"/>
  <c r="E388" i="50"/>
  <c r="H386" i="50"/>
  <c r="G386" i="50"/>
  <c r="F386" i="50"/>
  <c r="E386" i="50"/>
  <c r="H382" i="50"/>
  <c r="G382" i="50"/>
  <c r="F382" i="50"/>
  <c r="E382" i="50"/>
  <c r="H378" i="50"/>
  <c r="G378" i="50"/>
  <c r="F378" i="50"/>
  <c r="E378" i="50"/>
  <c r="H376" i="50"/>
  <c r="G376" i="50"/>
  <c r="F376" i="50"/>
  <c r="E376" i="50"/>
  <c r="H374" i="50"/>
  <c r="G374" i="50"/>
  <c r="F374" i="50"/>
  <c r="E374" i="50"/>
  <c r="H372" i="50"/>
  <c r="G372" i="50"/>
  <c r="F372" i="50"/>
  <c r="E372" i="50"/>
  <c r="E369" i="50" s="1"/>
  <c r="H370" i="50"/>
  <c r="G370" i="50"/>
  <c r="F370" i="50"/>
  <c r="E370" i="50"/>
  <c r="G369" i="50"/>
  <c r="F369" i="50"/>
  <c r="H367" i="50"/>
  <c r="G367" i="50"/>
  <c r="F367" i="50"/>
  <c r="E367" i="50"/>
  <c r="H365" i="50"/>
  <c r="G365" i="50"/>
  <c r="F365" i="50"/>
  <c r="E365" i="50"/>
  <c r="H363" i="50"/>
  <c r="G363" i="50"/>
  <c r="F363" i="50"/>
  <c r="E363" i="50"/>
  <c r="H361" i="50"/>
  <c r="G361" i="50"/>
  <c r="F361" i="50"/>
  <c r="E361" i="50"/>
  <c r="H359" i="50"/>
  <c r="G359" i="50"/>
  <c r="F359" i="50"/>
  <c r="E359" i="50"/>
  <c r="H357" i="50"/>
  <c r="G357" i="50"/>
  <c r="F357" i="50"/>
  <c r="E357" i="50"/>
  <c r="H354" i="50"/>
  <c r="G354" i="50"/>
  <c r="F354" i="50"/>
  <c r="E354" i="50"/>
  <c r="H353" i="50"/>
  <c r="G353" i="50"/>
  <c r="F353" i="50"/>
  <c r="E353" i="50"/>
  <c r="H351" i="50"/>
  <c r="G351" i="50"/>
  <c r="F351" i="50"/>
  <c r="E351" i="50"/>
  <c r="H349" i="50"/>
  <c r="G349" i="50"/>
  <c r="F349" i="50"/>
  <c r="E349" i="50"/>
  <c r="H347" i="50"/>
  <c r="G347" i="50"/>
  <c r="F347" i="50"/>
  <c r="E347" i="50"/>
  <c r="H345" i="50"/>
  <c r="G345" i="50"/>
  <c r="F345" i="50"/>
  <c r="E345" i="50"/>
  <c r="H343" i="50"/>
  <c r="G343" i="50"/>
  <c r="F343" i="50"/>
  <c r="E343" i="50"/>
  <c r="E332" i="50" s="1"/>
  <c r="H341" i="50"/>
  <c r="G341" i="50"/>
  <c r="F341" i="50"/>
  <c r="E341" i="50"/>
  <c r="H338" i="50"/>
  <c r="G338" i="50"/>
  <c r="F338" i="50"/>
  <c r="E338" i="50"/>
  <c r="H336" i="50"/>
  <c r="G336" i="50"/>
  <c r="F336" i="50"/>
  <c r="E336" i="50"/>
  <c r="H333" i="50"/>
  <c r="G333" i="50"/>
  <c r="F333" i="50"/>
  <c r="E333" i="50"/>
  <c r="H332" i="50"/>
  <c r="G332" i="50"/>
  <c r="F332" i="50"/>
  <c r="H330" i="50"/>
  <c r="G330" i="50"/>
  <c r="F330" i="50"/>
  <c r="E330" i="50"/>
  <c r="H328" i="50"/>
  <c r="G328" i="50"/>
  <c r="F328" i="50"/>
  <c r="E328" i="50"/>
  <c r="H326" i="50"/>
  <c r="G326" i="50"/>
  <c r="F326" i="50"/>
  <c r="E326" i="50"/>
  <c r="H324" i="50"/>
  <c r="G324" i="50"/>
  <c r="F324" i="50"/>
  <c r="E324" i="50"/>
  <c r="H322" i="50"/>
  <c r="G322" i="50"/>
  <c r="F322" i="50"/>
  <c r="E322" i="50"/>
  <c r="H320" i="50"/>
  <c r="G320" i="50"/>
  <c r="F320" i="50"/>
  <c r="E320" i="50"/>
  <c r="H318" i="50"/>
  <c r="G318" i="50"/>
  <c r="F318" i="50"/>
  <c r="E318" i="50"/>
  <c r="H316" i="50"/>
  <c r="G316" i="50"/>
  <c r="F316" i="50"/>
  <c r="E316" i="50"/>
  <c r="H314" i="50"/>
  <c r="G314" i="50"/>
  <c r="F314" i="50"/>
  <c r="E314" i="50"/>
  <c r="E313" i="50" s="1"/>
  <c r="H313" i="50"/>
  <c r="G313" i="50"/>
  <c r="F313" i="50"/>
  <c r="H311" i="50"/>
  <c r="G311" i="50"/>
  <c r="F311" i="50"/>
  <c r="E311" i="50"/>
  <c r="H309" i="50"/>
  <c r="G309" i="50"/>
  <c r="F309" i="50"/>
  <c r="E309" i="50"/>
  <c r="H307" i="50"/>
  <c r="G307" i="50"/>
  <c r="F307" i="50"/>
  <c r="E307" i="50"/>
  <c r="H303" i="50"/>
  <c r="G303" i="50"/>
  <c r="F303" i="50"/>
  <c r="E303" i="50"/>
  <c r="H301" i="50"/>
  <c r="G301" i="50"/>
  <c r="F301" i="50"/>
  <c r="E301" i="50"/>
  <c r="H299" i="50"/>
  <c r="G299" i="50"/>
  <c r="F299" i="50"/>
  <c r="E299" i="50"/>
  <c r="H297" i="50"/>
  <c r="G297" i="50"/>
  <c r="F297" i="50"/>
  <c r="E297" i="50"/>
  <c r="H295" i="50"/>
  <c r="G295" i="50"/>
  <c r="F295" i="50"/>
  <c r="E295" i="50"/>
  <c r="H293" i="50"/>
  <c r="G293" i="50"/>
  <c r="F293" i="50"/>
  <c r="E293" i="50"/>
  <c r="E292" i="50" s="1"/>
  <c r="H292" i="50"/>
  <c r="F292" i="50"/>
  <c r="H290" i="50"/>
  <c r="G290" i="50"/>
  <c r="F290" i="50"/>
  <c r="E290" i="50"/>
  <c r="H288" i="50"/>
  <c r="G288" i="50"/>
  <c r="F288" i="50"/>
  <c r="E288" i="50"/>
  <c r="H286" i="50"/>
  <c r="G286" i="50"/>
  <c r="F286" i="50"/>
  <c r="E286" i="50"/>
  <c r="H284" i="50"/>
  <c r="G284" i="50"/>
  <c r="F284" i="50"/>
  <c r="E284" i="50"/>
  <c r="H282" i="50"/>
  <c r="G282" i="50"/>
  <c r="F282" i="50"/>
  <c r="E282" i="50"/>
  <c r="H280" i="50"/>
  <c r="G280" i="50"/>
  <c r="F280" i="50"/>
  <c r="E280" i="50"/>
  <c r="H278" i="50"/>
  <c r="G278" i="50"/>
  <c r="F278" i="50"/>
  <c r="E278" i="50"/>
  <c r="H276" i="50"/>
  <c r="G276" i="50"/>
  <c r="F276" i="50"/>
  <c r="E276" i="50"/>
  <c r="H274" i="50"/>
  <c r="G274" i="50"/>
  <c r="F274" i="50"/>
  <c r="E274" i="50"/>
  <c r="H273" i="50"/>
  <c r="G273" i="50"/>
  <c r="F273" i="50"/>
  <c r="E273" i="50"/>
  <c r="H270" i="50"/>
  <c r="G270" i="50"/>
  <c r="F270" i="50"/>
  <c r="E270" i="50"/>
  <c r="H268" i="50"/>
  <c r="G268" i="50"/>
  <c r="F268" i="50"/>
  <c r="E268" i="50"/>
  <c r="H266" i="50"/>
  <c r="G266" i="50"/>
  <c r="F266" i="50"/>
  <c r="E266" i="50"/>
  <c r="H263" i="50"/>
  <c r="G263" i="50"/>
  <c r="F263" i="50"/>
  <c r="E263" i="50"/>
  <c r="H261" i="50"/>
  <c r="G261" i="50"/>
  <c r="F261" i="50"/>
  <c r="E261" i="50"/>
  <c r="H259" i="50"/>
  <c r="G259" i="50"/>
  <c r="F259" i="50"/>
  <c r="E259" i="50"/>
  <c r="H256" i="50"/>
  <c r="G256" i="50"/>
  <c r="F256" i="50"/>
  <c r="E256" i="50"/>
  <c r="H254" i="50"/>
  <c r="G254" i="50"/>
  <c r="F254" i="50"/>
  <c r="E254" i="50"/>
  <c r="H251" i="50"/>
  <c r="G251" i="50"/>
  <c r="F251" i="50"/>
  <c r="E251" i="50"/>
  <c r="H250" i="50"/>
  <c r="G250" i="50"/>
  <c r="F250" i="50"/>
  <c r="F249" i="50" s="1"/>
  <c r="E250" i="50"/>
  <c r="H245" i="50"/>
  <c r="G245" i="50"/>
  <c r="F245" i="50"/>
  <c r="E245" i="50"/>
  <c r="H243" i="50"/>
  <c r="G243" i="50"/>
  <c r="F243" i="50"/>
  <c r="E243" i="50"/>
  <c r="H240" i="50"/>
  <c r="G240" i="50"/>
  <c r="F240" i="50"/>
  <c r="E240" i="50"/>
  <c r="H238" i="50"/>
  <c r="G238" i="50"/>
  <c r="F238" i="50"/>
  <c r="E238" i="50"/>
  <c r="H236" i="50"/>
  <c r="G236" i="50"/>
  <c r="F236" i="50"/>
  <c r="E236" i="50"/>
  <c r="H234" i="50"/>
  <c r="G234" i="50"/>
  <c r="F234" i="50"/>
  <c r="E234" i="50"/>
  <c r="H232" i="50"/>
  <c r="G232" i="50"/>
  <c r="F232" i="50"/>
  <c r="E232" i="50"/>
  <c r="H230" i="50"/>
  <c r="G230" i="50"/>
  <c r="F230" i="50"/>
  <c r="E230" i="50"/>
  <c r="H228" i="50"/>
  <c r="G228" i="50"/>
  <c r="F228" i="50"/>
  <c r="E228" i="50"/>
  <c r="E227" i="50" s="1"/>
  <c r="H227" i="50"/>
  <c r="G227" i="50"/>
  <c r="F227" i="50"/>
  <c r="H225" i="50"/>
  <c r="G225" i="50"/>
  <c r="F225" i="50"/>
  <c r="E225" i="50"/>
  <c r="H223" i="50"/>
  <c r="G223" i="50"/>
  <c r="F223" i="50"/>
  <c r="E223" i="50"/>
  <c r="H221" i="50"/>
  <c r="G221" i="50"/>
  <c r="F221" i="50"/>
  <c r="E221" i="50"/>
  <c r="E220" i="50" s="1"/>
  <c r="H220" i="50"/>
  <c r="G220" i="50"/>
  <c r="F220" i="50"/>
  <c r="H218" i="50"/>
  <c r="G218" i="50"/>
  <c r="F218" i="50"/>
  <c r="E218" i="50"/>
  <c r="H216" i="50"/>
  <c r="G216" i="50"/>
  <c r="F216" i="50"/>
  <c r="E216" i="50"/>
  <c r="H214" i="50"/>
  <c r="G214" i="50"/>
  <c r="F214" i="50"/>
  <c r="E214" i="50"/>
  <c r="H212" i="50"/>
  <c r="G212" i="50"/>
  <c r="F212" i="50"/>
  <c r="E212" i="50"/>
  <c r="H210" i="50"/>
  <c r="G210" i="50"/>
  <c r="F210" i="50"/>
  <c r="E210" i="50"/>
  <c r="H209" i="50"/>
  <c r="G209" i="50"/>
  <c r="F209" i="50"/>
  <c r="E209" i="50"/>
  <c r="H207" i="50"/>
  <c r="G207" i="50"/>
  <c r="F207" i="50"/>
  <c r="E207" i="50"/>
  <c r="H205" i="50"/>
  <c r="G205" i="50"/>
  <c r="F205" i="50"/>
  <c r="E205" i="50"/>
  <c r="E204" i="50" s="1"/>
  <c r="H204" i="50"/>
  <c r="G204" i="50"/>
  <c r="F204" i="50"/>
  <c r="H202" i="50"/>
  <c r="G202" i="50"/>
  <c r="F202" i="50"/>
  <c r="E202" i="50"/>
  <c r="H200" i="50"/>
  <c r="G200" i="50"/>
  <c r="F200" i="50"/>
  <c r="E200" i="50"/>
  <c r="H198" i="50"/>
  <c r="G198" i="50"/>
  <c r="F198" i="50"/>
  <c r="E198" i="50"/>
  <c r="H196" i="50"/>
  <c r="G196" i="50"/>
  <c r="F196" i="50"/>
  <c r="E196" i="50"/>
  <c r="H194" i="50"/>
  <c r="G194" i="50"/>
  <c r="F194" i="50"/>
  <c r="E194" i="50"/>
  <c r="H192" i="50"/>
  <c r="G192" i="50"/>
  <c r="F192" i="50"/>
  <c r="E192" i="50"/>
  <c r="H190" i="50"/>
  <c r="G190" i="50"/>
  <c r="F190" i="50"/>
  <c r="E190" i="50"/>
  <c r="E189" i="50" s="1"/>
  <c r="H189" i="50"/>
  <c r="G189" i="50"/>
  <c r="F189" i="50"/>
  <c r="H186" i="50"/>
  <c r="G186" i="50"/>
  <c r="F186" i="50"/>
  <c r="E186" i="50"/>
  <c r="H182" i="50"/>
  <c r="G182" i="50"/>
  <c r="F182" i="50"/>
  <c r="E182" i="50"/>
  <c r="H180" i="50"/>
  <c r="G180" i="50"/>
  <c r="F180" i="50"/>
  <c r="E180" i="50"/>
  <c r="H178" i="50"/>
  <c r="G178" i="50"/>
  <c r="F178" i="50"/>
  <c r="E178" i="50"/>
  <c r="H176" i="50"/>
  <c r="G176" i="50"/>
  <c r="F176" i="50"/>
  <c r="E176" i="50"/>
  <c r="H174" i="50"/>
  <c r="G174" i="50"/>
  <c r="F174" i="50"/>
  <c r="E174" i="50"/>
  <c r="H172" i="50"/>
  <c r="G172" i="50"/>
  <c r="F172" i="50"/>
  <c r="E172" i="50"/>
  <c r="H170" i="50"/>
  <c r="G170" i="50"/>
  <c r="F170" i="50"/>
  <c r="E170" i="50"/>
  <c r="H168" i="50"/>
  <c r="G168" i="50"/>
  <c r="F168" i="50"/>
  <c r="E168" i="50"/>
  <c r="E167" i="50" s="1"/>
  <c r="H167" i="50"/>
  <c r="G167" i="50"/>
  <c r="F167" i="50"/>
  <c r="H165" i="50"/>
  <c r="G165" i="50"/>
  <c r="F165" i="50"/>
  <c r="E165" i="50"/>
  <c r="H163" i="50"/>
  <c r="G163" i="50"/>
  <c r="F163" i="50"/>
  <c r="E163" i="50"/>
  <c r="H161" i="50"/>
  <c r="G161" i="50"/>
  <c r="F161" i="50"/>
  <c r="E161" i="50"/>
  <c r="H159" i="50"/>
  <c r="G159" i="50"/>
  <c r="F159" i="50"/>
  <c r="E159" i="50"/>
  <c r="H157" i="50"/>
  <c r="G157" i="50"/>
  <c r="F157" i="50"/>
  <c r="E157" i="50"/>
  <c r="H155" i="50"/>
  <c r="G155" i="50"/>
  <c r="F155" i="50"/>
  <c r="E155" i="50"/>
  <c r="H153" i="50"/>
  <c r="G153" i="50"/>
  <c r="F153" i="50"/>
  <c r="E153" i="50"/>
  <c r="H151" i="50"/>
  <c r="G151" i="50"/>
  <c r="F151" i="50"/>
  <c r="E151" i="50"/>
  <c r="H149" i="50"/>
  <c r="G149" i="50"/>
  <c r="G148" i="50" s="1"/>
  <c r="F149" i="50"/>
  <c r="F148" i="50" s="1"/>
  <c r="E149" i="50"/>
  <c r="E148" i="50" s="1"/>
  <c r="H148" i="50"/>
  <c r="H146" i="50"/>
  <c r="G146" i="50"/>
  <c r="F146" i="50"/>
  <c r="E146" i="50"/>
  <c r="H143" i="50"/>
  <c r="G143" i="50"/>
  <c r="F143" i="50"/>
  <c r="E143" i="50"/>
  <c r="H141" i="50"/>
  <c r="G141" i="50"/>
  <c r="F141" i="50"/>
  <c r="F140" i="50" s="1"/>
  <c r="E141" i="50"/>
  <c r="E140" i="50" s="1"/>
  <c r="H140" i="50"/>
  <c r="G140" i="50"/>
  <c r="H138" i="50"/>
  <c r="G138" i="50"/>
  <c r="F138" i="50"/>
  <c r="E138" i="50"/>
  <c r="H136" i="50"/>
  <c r="G136" i="50"/>
  <c r="F136" i="50"/>
  <c r="E136" i="50"/>
  <c r="H134" i="50"/>
  <c r="G134" i="50"/>
  <c r="F134" i="50"/>
  <c r="E134" i="50"/>
  <c r="H132" i="50"/>
  <c r="G132" i="50"/>
  <c r="F132" i="50"/>
  <c r="E132" i="50"/>
  <c r="H130" i="50"/>
  <c r="G130" i="50"/>
  <c r="F130" i="50"/>
  <c r="E130" i="50"/>
  <c r="H128" i="50"/>
  <c r="G128" i="50"/>
  <c r="F128" i="50"/>
  <c r="E128" i="50"/>
  <c r="H125" i="50"/>
  <c r="G125" i="50"/>
  <c r="F125" i="50"/>
  <c r="E125" i="50"/>
  <c r="H122" i="50"/>
  <c r="G122" i="50"/>
  <c r="F122" i="50"/>
  <c r="F121" i="50" s="1"/>
  <c r="E122" i="50"/>
  <c r="E121" i="50" s="1"/>
  <c r="H121" i="50"/>
  <c r="G121" i="50"/>
  <c r="H117" i="50"/>
  <c r="G117" i="50"/>
  <c r="F117" i="50"/>
  <c r="E117" i="50"/>
  <c r="H114" i="50"/>
  <c r="G114" i="50"/>
  <c r="F114" i="50"/>
  <c r="E114" i="50"/>
  <c r="E113" i="50" s="1"/>
  <c r="H113" i="50"/>
  <c r="G113" i="50"/>
  <c r="F113" i="50"/>
  <c r="H111" i="50"/>
  <c r="G111" i="50"/>
  <c r="F111" i="50"/>
  <c r="E111" i="50"/>
  <c r="H110" i="50"/>
  <c r="G110" i="50"/>
  <c r="F110" i="50"/>
  <c r="E110" i="50"/>
  <c r="H104" i="50"/>
  <c r="G104" i="50"/>
  <c r="F104" i="50"/>
  <c r="E104" i="50"/>
  <c r="H101" i="50"/>
  <c r="G101" i="50"/>
  <c r="F101" i="50"/>
  <c r="E101" i="50"/>
  <c r="H93" i="50"/>
  <c r="G93" i="50"/>
  <c r="F93" i="50"/>
  <c r="E93" i="50"/>
  <c r="H91" i="50"/>
  <c r="G91" i="50"/>
  <c r="F91" i="50"/>
  <c r="E91" i="50"/>
  <c r="H88" i="50"/>
  <c r="G88" i="50"/>
  <c r="F88" i="50"/>
  <c r="E88" i="50"/>
  <c r="H85" i="50"/>
  <c r="G85" i="50"/>
  <c r="F85" i="50"/>
  <c r="E85" i="50"/>
  <c r="H84" i="50"/>
  <c r="G84" i="50"/>
  <c r="F84" i="50"/>
  <c r="H82" i="50"/>
  <c r="G82" i="50"/>
  <c r="F82" i="50"/>
  <c r="E82" i="50"/>
  <c r="H80" i="50"/>
  <c r="G80" i="50"/>
  <c r="F80" i="50"/>
  <c r="E80" i="50"/>
  <c r="H78" i="50"/>
  <c r="G78" i="50"/>
  <c r="F78" i="50"/>
  <c r="E78" i="50"/>
  <c r="H70" i="50"/>
  <c r="G70" i="50"/>
  <c r="F70" i="50"/>
  <c r="E70" i="50"/>
  <c r="H69" i="50"/>
  <c r="G69" i="50"/>
  <c r="F69" i="50"/>
  <c r="H67" i="50"/>
  <c r="G67" i="50"/>
  <c r="F67" i="50"/>
  <c r="E67" i="50"/>
  <c r="H65" i="50"/>
  <c r="G65" i="50"/>
  <c r="F65" i="50"/>
  <c r="E65" i="50"/>
  <c r="H63" i="50"/>
  <c r="G63" i="50"/>
  <c r="F63" i="50"/>
  <c r="E63" i="50"/>
  <c r="H61" i="50"/>
  <c r="G61" i="50"/>
  <c r="F61" i="50"/>
  <c r="E61" i="50"/>
  <c r="H51" i="50"/>
  <c r="G51" i="50"/>
  <c r="F51" i="50"/>
  <c r="E51" i="50"/>
  <c r="H49" i="50"/>
  <c r="G49" i="50"/>
  <c r="F49" i="50"/>
  <c r="E49" i="50"/>
  <c r="H43" i="50"/>
  <c r="G43" i="50"/>
  <c r="F43" i="50"/>
  <c r="E43" i="50"/>
  <c r="H39" i="50"/>
  <c r="G39" i="50"/>
  <c r="F39" i="50"/>
  <c r="E39" i="50"/>
  <c r="H38" i="50"/>
  <c r="G38" i="50"/>
  <c r="F38" i="50"/>
  <c r="H36" i="50"/>
  <c r="G36" i="50"/>
  <c r="F36" i="50"/>
  <c r="E36" i="50"/>
  <c r="H34" i="50"/>
  <c r="G34" i="50"/>
  <c r="F34" i="50"/>
  <c r="E34" i="50"/>
  <c r="H30" i="50"/>
  <c r="G30" i="50"/>
  <c r="F30" i="50"/>
  <c r="E30" i="50"/>
  <c r="H28" i="50"/>
  <c r="G28" i="50"/>
  <c r="F28" i="50"/>
  <c r="E28" i="50"/>
  <c r="H27" i="50"/>
  <c r="G27" i="50"/>
  <c r="F27" i="50"/>
  <c r="H25" i="50"/>
  <c r="G25" i="50"/>
  <c r="F25" i="50"/>
  <c r="E25" i="50"/>
  <c r="H19" i="50"/>
  <c r="G19" i="50"/>
  <c r="F19" i="50"/>
  <c r="E19" i="50"/>
  <c r="H17" i="50"/>
  <c r="G17" i="50"/>
  <c r="F17" i="50"/>
  <c r="E17" i="50"/>
  <c r="H15" i="50"/>
  <c r="G15" i="50"/>
  <c r="F15" i="50"/>
  <c r="E15" i="50"/>
  <c r="H14" i="50"/>
  <c r="G14" i="50"/>
  <c r="F14" i="50"/>
  <c r="J462" i="49"/>
  <c r="J461" i="49" s="1"/>
  <c r="J460" i="49" s="1"/>
  <c r="J458" i="49"/>
  <c r="J457" i="49" s="1"/>
  <c r="J456" i="49" s="1"/>
  <c r="J454" i="49"/>
  <c r="J453" i="49" s="1"/>
  <c r="J452" i="49" s="1"/>
  <c r="J450" i="49"/>
  <c r="J449" i="49" s="1"/>
  <c r="J448" i="49" s="1"/>
  <c r="J446" i="49"/>
  <c r="J445" i="49" s="1"/>
  <c r="J444" i="49" s="1"/>
  <c r="J442" i="49"/>
  <c r="J441" i="49" s="1"/>
  <c r="J440" i="49" s="1"/>
  <c r="J438" i="49"/>
  <c r="J437" i="49" s="1"/>
  <c r="J436" i="49" s="1"/>
  <c r="J427" i="49"/>
  <c r="J426" i="49" s="1"/>
  <c r="J425" i="49" s="1"/>
  <c r="J424" i="49" s="1"/>
  <c r="J434" i="49" s="1"/>
  <c r="J421" i="49"/>
  <c r="J420" i="49" s="1"/>
  <c r="J423" i="49" s="1"/>
  <c r="J415" i="49"/>
  <c r="J414" i="49" s="1"/>
  <c r="J413" i="49" s="1"/>
  <c r="J412" i="49" s="1"/>
  <c r="J409" i="49"/>
  <c r="J408" i="49" s="1"/>
  <c r="J407" i="49" s="1"/>
  <c r="J405" i="49"/>
  <c r="J404" i="49" s="1"/>
  <c r="J403" i="49" s="1"/>
  <c r="J401" i="49"/>
  <c r="J400" i="49" s="1"/>
  <c r="J399" i="49" s="1"/>
  <c r="J397" i="49"/>
  <c r="J396" i="49" s="1"/>
  <c r="J395" i="49" s="1"/>
  <c r="J393" i="49"/>
  <c r="J392" i="49" s="1"/>
  <c r="J391" i="49" s="1"/>
  <c r="J387" i="49"/>
  <c r="J386" i="49" s="1"/>
  <c r="J385" i="49" s="1"/>
  <c r="J383" i="49"/>
  <c r="J382" i="49" s="1"/>
  <c r="J381" i="49" s="1"/>
  <c r="J376" i="49"/>
  <c r="J375" i="49" s="1"/>
  <c r="J374" i="49" s="1"/>
  <c r="J372" i="49"/>
  <c r="J371" i="49" s="1"/>
  <c r="J370" i="49" s="1"/>
  <c r="J367" i="49"/>
  <c r="J366" i="49" s="1"/>
  <c r="J365" i="49" s="1"/>
  <c r="J363" i="49"/>
  <c r="J362" i="49" s="1"/>
  <c r="J361" i="49" s="1"/>
  <c r="J336" i="49"/>
  <c r="J335" i="49" s="1"/>
  <c r="J334" i="49" s="1"/>
  <c r="J331" i="49"/>
  <c r="J330" i="49" s="1"/>
  <c r="J329" i="49" s="1"/>
  <c r="J327" i="49"/>
  <c r="J326" i="49" s="1"/>
  <c r="J325" i="49" s="1"/>
  <c r="J319" i="49"/>
  <c r="J318" i="49" s="1"/>
  <c r="J317" i="49" s="1"/>
  <c r="J303" i="49"/>
  <c r="J290" i="49"/>
  <c r="J289" i="49" s="1"/>
  <c r="J283" i="49"/>
  <c r="J282" i="49" s="1"/>
  <c r="J281" i="49" s="1"/>
  <c r="J279" i="49"/>
  <c r="J278" i="49" s="1"/>
  <c r="J277" i="49" s="1"/>
  <c r="J275" i="49"/>
  <c r="J274" i="49" s="1"/>
  <c r="J273" i="49" s="1"/>
  <c r="J271" i="49"/>
  <c r="J270" i="49" s="1"/>
  <c r="J269" i="49" s="1"/>
  <c r="J267" i="49"/>
  <c r="J266" i="49" s="1"/>
  <c r="J265" i="49" s="1"/>
  <c r="J242" i="49"/>
  <c r="J241" i="49" s="1"/>
  <c r="J240" i="49" s="1"/>
  <c r="J238" i="49"/>
  <c r="J237" i="49" s="1"/>
  <c r="J236" i="49" s="1"/>
  <c r="J234" i="49"/>
  <c r="J233" i="49" s="1"/>
  <c r="J232" i="49" s="1"/>
  <c r="J226" i="49"/>
  <c r="J225" i="49" s="1"/>
  <c r="J224" i="49" s="1"/>
  <c r="J219" i="49"/>
  <c r="J218" i="49" s="1"/>
  <c r="J217" i="49" s="1"/>
  <c r="J215" i="49"/>
  <c r="J214" i="49" s="1"/>
  <c r="J213" i="49" s="1"/>
  <c r="J211" i="49"/>
  <c r="J210" i="49" s="1"/>
  <c r="J209" i="49" s="1"/>
  <c r="J207" i="49"/>
  <c r="J206" i="49" s="1"/>
  <c r="J205" i="49" s="1"/>
  <c r="J202" i="49"/>
  <c r="J201" i="49" s="1"/>
  <c r="J200" i="49" s="1"/>
  <c r="J198" i="49"/>
  <c r="J197" i="49" s="1"/>
  <c r="J196" i="49" s="1"/>
  <c r="J192" i="49"/>
  <c r="J191" i="49" s="1"/>
  <c r="J190" i="49" s="1"/>
  <c r="J181" i="49"/>
  <c r="J177" i="49"/>
  <c r="J171" i="49"/>
  <c r="J170" i="49" s="1"/>
  <c r="J169" i="49" s="1"/>
  <c r="J167" i="49"/>
  <c r="J166" i="49" s="1"/>
  <c r="J165" i="49" s="1"/>
  <c r="J160" i="49"/>
  <c r="J159" i="49" s="1"/>
  <c r="J158" i="49" s="1"/>
  <c r="J156" i="49"/>
  <c r="J155" i="49" s="1"/>
  <c r="J153" i="49"/>
  <c r="J152" i="49" s="1"/>
  <c r="J150" i="49"/>
  <c r="J149" i="49" s="1"/>
  <c r="J147" i="49"/>
  <c r="J146" i="49" s="1"/>
  <c r="J144" i="49"/>
  <c r="J143" i="49" s="1"/>
  <c r="J141" i="49"/>
  <c r="J140" i="49" s="1"/>
  <c r="J138" i="49"/>
  <c r="J137" i="49" s="1"/>
  <c r="J135" i="49"/>
  <c r="J134" i="49" s="1"/>
  <c r="J132" i="49"/>
  <c r="J131" i="49" s="1"/>
  <c r="J129" i="49"/>
  <c r="J128" i="49" s="1"/>
  <c r="J126" i="49"/>
  <c r="J125" i="49" s="1"/>
  <c r="J105" i="49"/>
  <c r="J104" i="49" s="1"/>
  <c r="J100" i="49"/>
  <c r="J99" i="49" s="1"/>
  <c r="J98" i="49" s="1"/>
  <c r="J94" i="49"/>
  <c r="J93" i="49" s="1"/>
  <c r="J92" i="49" s="1"/>
  <c r="J87" i="49"/>
  <c r="J83" i="49"/>
  <c r="J77" i="49"/>
  <c r="J76" i="49" s="1"/>
  <c r="J75" i="49" s="1"/>
  <c r="J73" i="49"/>
  <c r="J72" i="49" s="1"/>
  <c r="J71" i="49" s="1"/>
  <c r="J69" i="49"/>
  <c r="J68" i="49" s="1"/>
  <c r="J67" i="49" s="1"/>
  <c r="J64" i="49"/>
  <c r="J63" i="49"/>
  <c r="J61" i="49"/>
  <c r="J60" i="49" s="1"/>
  <c r="J59" i="49" s="1"/>
  <c r="J54" i="49"/>
  <c r="J53" i="49" s="1"/>
  <c r="J52" i="49" s="1"/>
  <c r="J50" i="49"/>
  <c r="J49" i="49" s="1"/>
  <c r="J48" i="49" s="1"/>
  <c r="J43" i="49"/>
  <c r="J42" i="49" s="1"/>
  <c r="J41" i="49" s="1"/>
  <c r="J39" i="49"/>
  <c r="J38" i="49" s="1"/>
  <c r="J37" i="49" s="1"/>
  <c r="J35" i="49"/>
  <c r="J34" i="49" s="1"/>
  <c r="J33" i="49" s="1"/>
  <c r="J31" i="49"/>
  <c r="J30" i="49" s="1"/>
  <c r="J29" i="49" s="1"/>
  <c r="J27" i="49"/>
  <c r="J26" i="49" s="1"/>
  <c r="J25" i="49" s="1"/>
  <c r="J21" i="49"/>
  <c r="J20" i="49" s="1"/>
  <c r="J19" i="49" s="1"/>
  <c r="J17" i="49"/>
  <c r="J16" i="49" s="1"/>
  <c r="I17" i="49"/>
  <c r="I16" i="49" s="1"/>
  <c r="I15" i="49" s="1"/>
  <c r="K17" i="49"/>
  <c r="K16" i="49" s="1"/>
  <c r="K15" i="49" s="1"/>
  <c r="D125" i="50"/>
  <c r="D122" i="50"/>
  <c r="D117" i="50"/>
  <c r="D111" i="50"/>
  <c r="D110" i="50" s="1"/>
  <c r="D82" i="50"/>
  <c r="D80" i="50"/>
  <c r="D78" i="50"/>
  <c r="D70" i="50"/>
  <c r="D67" i="50"/>
  <c r="D65" i="50"/>
  <c r="D63" i="50"/>
  <c r="D61" i="50"/>
  <c r="D51" i="50"/>
  <c r="D49" i="50"/>
  <c r="D43" i="50"/>
  <c r="D39" i="50"/>
  <c r="D36" i="50"/>
  <c r="D34" i="50"/>
  <c r="D30" i="50"/>
  <c r="D28" i="50"/>
  <c r="D938" i="50"/>
  <c r="D937" i="50" s="1"/>
  <c r="D935" i="50"/>
  <c r="D933" i="50"/>
  <c r="D929" i="50"/>
  <c r="D928" i="50" s="1"/>
  <c r="D926" i="50"/>
  <c r="D924" i="50"/>
  <c r="D921" i="50"/>
  <c r="D919" i="50"/>
  <c r="D916" i="50"/>
  <c r="D914" i="50"/>
  <c r="D912" i="50"/>
  <c r="D910" i="50"/>
  <c r="D908" i="50"/>
  <c r="D906" i="50"/>
  <c r="D904" i="50"/>
  <c r="D902" i="50"/>
  <c r="D899" i="50"/>
  <c r="D897" i="50"/>
  <c r="D895" i="50"/>
  <c r="D893" i="50"/>
  <c r="D891" i="50"/>
  <c r="D889" i="50"/>
  <c r="D887" i="50"/>
  <c r="D884" i="50"/>
  <c r="D879" i="50"/>
  <c r="D877" i="50"/>
  <c r="D875" i="50"/>
  <c r="D872" i="50"/>
  <c r="D870" i="50"/>
  <c r="D867" i="50"/>
  <c r="D865" i="50"/>
  <c r="D863" i="50"/>
  <c r="D860" i="50"/>
  <c r="D858" i="50"/>
  <c r="D856" i="50"/>
  <c r="D853" i="50"/>
  <c r="D851" i="50"/>
  <c r="D849" i="50"/>
  <c r="D844" i="50"/>
  <c r="D842" i="50"/>
  <c r="D840" i="50"/>
  <c r="D837" i="50"/>
  <c r="D835" i="50"/>
  <c r="D832" i="50"/>
  <c r="D830" i="50"/>
  <c r="D828" i="50"/>
  <c r="D826" i="50"/>
  <c r="D824" i="50"/>
  <c r="D822" i="50"/>
  <c r="D820" i="50"/>
  <c r="D818" i="50"/>
  <c r="D816" i="50"/>
  <c r="D813" i="50"/>
  <c r="D811" i="50"/>
  <c r="D809" i="50"/>
  <c r="D807" i="50"/>
  <c r="D805" i="50"/>
  <c r="D803" i="50"/>
  <c r="D801" i="50"/>
  <c r="D799" i="50"/>
  <c r="D797" i="50"/>
  <c r="D792" i="50"/>
  <c r="D790" i="50"/>
  <c r="D788" i="50"/>
  <c r="D786" i="50"/>
  <c r="D784" i="50"/>
  <c r="D782" i="50"/>
  <c r="D779" i="50"/>
  <c r="D777" i="50"/>
  <c r="D775" i="50"/>
  <c r="D773" i="50"/>
  <c r="D771" i="50"/>
  <c r="D769" i="50"/>
  <c r="D767" i="50"/>
  <c r="D765" i="50"/>
  <c r="D763" i="50"/>
  <c r="D757" i="50"/>
  <c r="D754" i="50"/>
  <c r="D749" i="50"/>
  <c r="D747" i="50"/>
  <c r="D746" i="50" s="1"/>
  <c r="D744" i="50"/>
  <c r="D742" i="50"/>
  <c r="D740" i="50"/>
  <c r="D738" i="50"/>
  <c r="D736" i="50"/>
  <c r="D734" i="50"/>
  <c r="D732" i="50"/>
  <c r="D730" i="50"/>
  <c r="D727" i="50"/>
  <c r="D725" i="50"/>
  <c r="D716" i="50"/>
  <c r="D706" i="50"/>
  <c r="D704" i="50"/>
  <c r="D694" i="50"/>
  <c r="D684" i="50"/>
  <c r="D682" i="50"/>
  <c r="D677" i="50"/>
  <c r="D675" i="50"/>
  <c r="D673" i="50"/>
  <c r="D671" i="50"/>
  <c r="D669" i="50"/>
  <c r="D667" i="50"/>
  <c r="D665" i="50"/>
  <c r="D663" i="50"/>
  <c r="D661" i="50"/>
  <c r="D660" i="50" s="1"/>
  <c r="D656" i="50"/>
  <c r="D654" i="50"/>
  <c r="D652" i="50"/>
  <c r="D650" i="50"/>
  <c r="D647" i="50"/>
  <c r="D645" i="50"/>
  <c r="D643" i="50"/>
  <c r="D641" i="50"/>
  <c r="D639" i="50"/>
  <c r="D637" i="50"/>
  <c r="D635" i="50"/>
  <c r="D633" i="50"/>
  <c r="D631" i="50"/>
  <c r="D626" i="50"/>
  <c r="D624" i="50"/>
  <c r="D622" i="50"/>
  <c r="D620" i="50"/>
  <c r="D618" i="50"/>
  <c r="D616" i="50"/>
  <c r="D613" i="50"/>
  <c r="D611" i="50"/>
  <c r="D608" i="50"/>
  <c r="D607" i="50" s="1"/>
  <c r="D605" i="50"/>
  <c r="D603" i="50"/>
  <c r="D601" i="50"/>
  <c r="D599" i="50"/>
  <c r="D597" i="50"/>
  <c r="D594" i="50"/>
  <c r="D591" i="50"/>
  <c r="D589" i="50"/>
  <c r="D586" i="50"/>
  <c r="D584" i="50"/>
  <c r="D582" i="50"/>
  <c r="D580" i="50"/>
  <c r="D576" i="50"/>
  <c r="D574" i="50"/>
  <c r="D572" i="50"/>
  <c r="D568" i="50"/>
  <c r="D566" i="50"/>
  <c r="D563" i="50"/>
  <c r="D558" i="50"/>
  <c r="D556" i="50"/>
  <c r="D554" i="50"/>
  <c r="D551" i="50"/>
  <c r="D549" i="50"/>
  <c r="D547" i="50"/>
  <c r="D544" i="50"/>
  <c r="D542" i="50"/>
  <c r="D539" i="50"/>
  <c r="D538" i="50" s="1"/>
  <c r="D536" i="50"/>
  <c r="D534" i="50"/>
  <c r="D532" i="50"/>
  <c r="D530" i="50"/>
  <c r="D528" i="50"/>
  <c r="D526" i="50"/>
  <c r="D522" i="50"/>
  <c r="D520" i="50"/>
  <c r="D518" i="50"/>
  <c r="D514" i="50"/>
  <c r="D512" i="50"/>
  <c r="D510" i="50"/>
  <c r="D507" i="50"/>
  <c r="D505" i="50"/>
  <c r="D502" i="50"/>
  <c r="D498" i="50"/>
  <c r="D491" i="50"/>
  <c r="D485" i="50"/>
  <c r="D481" i="50"/>
  <c r="D479" i="50"/>
  <c r="D477" i="50"/>
  <c r="D475" i="50"/>
  <c r="D473" i="50"/>
  <c r="D471" i="50"/>
  <c r="D469" i="50"/>
  <c r="D467" i="50"/>
  <c r="D464" i="50"/>
  <c r="D462" i="50"/>
  <c r="D460" i="50"/>
  <c r="D458" i="50"/>
  <c r="D456" i="50"/>
  <c r="D453" i="50"/>
  <c r="D451" i="50"/>
  <c r="D449" i="50"/>
  <c r="D447" i="50"/>
  <c r="D445" i="50"/>
  <c r="D443" i="50"/>
  <c r="D441" i="50"/>
  <c r="D439" i="50"/>
  <c r="D437" i="50"/>
  <c r="D425" i="50"/>
  <c r="D421" i="50"/>
  <c r="D419" i="50"/>
  <c r="D417" i="50"/>
  <c r="D415" i="50"/>
  <c r="D412" i="50"/>
  <c r="D410" i="50"/>
  <c r="D407" i="50"/>
  <c r="D405" i="50"/>
  <c r="D402" i="50"/>
  <c r="D400" i="50"/>
  <c r="D398" i="50"/>
  <c r="D395" i="50"/>
  <c r="D393" i="50"/>
  <c r="D390" i="50"/>
  <c r="D388" i="50"/>
  <c r="D386" i="50"/>
  <c r="D382" i="50"/>
  <c r="D378" i="50"/>
  <c r="D376" i="50"/>
  <c r="D374" i="50"/>
  <c r="D372" i="50"/>
  <c r="D370" i="50"/>
  <c r="D367" i="50"/>
  <c r="D365" i="50"/>
  <c r="D363" i="50"/>
  <c r="D361" i="50"/>
  <c r="D359" i="50"/>
  <c r="D357" i="50"/>
  <c r="D354" i="50"/>
  <c r="D351" i="50"/>
  <c r="D349" i="50"/>
  <c r="D347" i="50"/>
  <c r="D345" i="50"/>
  <c r="D343" i="50"/>
  <c r="D341" i="50"/>
  <c r="D338" i="50"/>
  <c r="D336" i="50"/>
  <c r="D333" i="50"/>
  <c r="D330" i="50"/>
  <c r="D328" i="50"/>
  <c r="D326" i="50"/>
  <c r="D324" i="50"/>
  <c r="D322" i="50"/>
  <c r="D320" i="50"/>
  <c r="D318" i="50"/>
  <c r="D316" i="50"/>
  <c r="D314" i="50"/>
  <c r="D311" i="50"/>
  <c r="D309" i="50"/>
  <c r="D307" i="50"/>
  <c r="D303" i="50"/>
  <c r="D301" i="50"/>
  <c r="D299" i="50"/>
  <c r="D297" i="50"/>
  <c r="D295" i="50"/>
  <c r="D293" i="50"/>
  <c r="D290" i="50"/>
  <c r="D288" i="50"/>
  <c r="D286" i="50"/>
  <c r="D284" i="50"/>
  <c r="D282" i="50"/>
  <c r="D280" i="50"/>
  <c r="D278" i="50"/>
  <c r="D276" i="50"/>
  <c r="D274" i="50"/>
  <c r="D270" i="50"/>
  <c r="D268" i="50"/>
  <c r="D266" i="50"/>
  <c r="D263" i="50"/>
  <c r="D261" i="50"/>
  <c r="D259" i="50"/>
  <c r="D256" i="50"/>
  <c r="D254" i="50"/>
  <c r="D251" i="50"/>
  <c r="D245" i="50"/>
  <c r="D243" i="50"/>
  <c r="D240" i="50"/>
  <c r="D238" i="50"/>
  <c r="D236" i="50"/>
  <c r="D234" i="50"/>
  <c r="D232" i="50"/>
  <c r="D230" i="50"/>
  <c r="D228" i="50"/>
  <c r="D225" i="50"/>
  <c r="D223" i="50"/>
  <c r="D221" i="50"/>
  <c r="D218" i="50"/>
  <c r="D216" i="50"/>
  <c r="D214" i="50"/>
  <c r="D212" i="50"/>
  <c r="D210" i="50"/>
  <c r="D207" i="50"/>
  <c r="D205" i="50"/>
  <c r="D202" i="50"/>
  <c r="D200" i="50"/>
  <c r="D198" i="50"/>
  <c r="D196" i="50"/>
  <c r="D194" i="50"/>
  <c r="D192" i="50"/>
  <c r="D190" i="50"/>
  <c r="D186" i="50"/>
  <c r="D182" i="50"/>
  <c r="D180" i="50"/>
  <c r="D178" i="50"/>
  <c r="D176" i="50"/>
  <c r="D174" i="50"/>
  <c r="D172" i="50"/>
  <c r="D170" i="50"/>
  <c r="D168" i="50"/>
  <c r="D165" i="50"/>
  <c r="D163" i="50"/>
  <c r="D161" i="50"/>
  <c r="D159" i="50"/>
  <c r="D157" i="50"/>
  <c r="D155" i="50"/>
  <c r="D153" i="50"/>
  <c r="D151" i="50"/>
  <c r="D149" i="50"/>
  <c r="D146" i="50"/>
  <c r="D143" i="50"/>
  <c r="D141" i="50"/>
  <c r="D138" i="50"/>
  <c r="D136" i="50"/>
  <c r="D134" i="50"/>
  <c r="D132" i="50"/>
  <c r="D130" i="50"/>
  <c r="D128" i="50"/>
  <c r="D114" i="50"/>
  <c r="D113" i="50" s="1"/>
  <c r="D104" i="50"/>
  <c r="D101" i="50"/>
  <c r="D93" i="50"/>
  <c r="D91" i="50"/>
  <c r="D88" i="50"/>
  <c r="D85" i="50"/>
  <c r="D25" i="50"/>
  <c r="D19" i="50"/>
  <c r="D17" i="50"/>
  <c r="D15" i="50"/>
  <c r="A472" i="49"/>
  <c r="A471" i="49"/>
  <c r="A470" i="49"/>
  <c r="A469" i="49"/>
  <c r="A468" i="49"/>
  <c r="A467" i="49"/>
  <c r="A466" i="49"/>
  <c r="A465" i="49"/>
  <c r="A464" i="49"/>
  <c r="A463" i="49"/>
  <c r="L462" i="49"/>
  <c r="L461" i="49" s="1"/>
  <c r="L460" i="49" s="1"/>
  <c r="K462" i="49"/>
  <c r="I462" i="49"/>
  <c r="I461" i="49" s="1"/>
  <c r="I460" i="49" s="1"/>
  <c r="H462" i="49"/>
  <c r="H461" i="49" s="1"/>
  <c r="H460" i="49" s="1"/>
  <c r="A462" i="49"/>
  <c r="K461" i="49"/>
  <c r="K460" i="49" s="1"/>
  <c r="A461" i="49"/>
  <c r="A460" i="49"/>
  <c r="A459" i="49"/>
  <c r="L458" i="49"/>
  <c r="L457" i="49" s="1"/>
  <c r="L456" i="49" s="1"/>
  <c r="K458" i="49"/>
  <c r="K457" i="49" s="1"/>
  <c r="K456" i="49" s="1"/>
  <c r="I458" i="49"/>
  <c r="I457" i="49" s="1"/>
  <c r="H458" i="49"/>
  <c r="H457" i="49" s="1"/>
  <c r="H456" i="49" s="1"/>
  <c r="A458" i="49"/>
  <c r="A457" i="49"/>
  <c r="I456" i="49"/>
  <c r="A456" i="49"/>
  <c r="A455" i="49"/>
  <c r="L454" i="49"/>
  <c r="L453" i="49" s="1"/>
  <c r="L452" i="49" s="1"/>
  <c r="K454" i="49"/>
  <c r="K453" i="49" s="1"/>
  <c r="K452" i="49" s="1"/>
  <c r="I454" i="49"/>
  <c r="I453" i="49" s="1"/>
  <c r="I452" i="49" s="1"/>
  <c r="H454" i="49"/>
  <c r="H453" i="49" s="1"/>
  <c r="H452" i="49" s="1"/>
  <c r="A454" i="49"/>
  <c r="A453" i="49"/>
  <c r="A452" i="49"/>
  <c r="A451" i="49"/>
  <c r="L450" i="49"/>
  <c r="L449" i="49" s="1"/>
  <c r="L448" i="49" s="1"/>
  <c r="K450" i="49"/>
  <c r="K449" i="49" s="1"/>
  <c r="K448" i="49" s="1"/>
  <c r="I450" i="49"/>
  <c r="I449" i="49" s="1"/>
  <c r="I448" i="49" s="1"/>
  <c r="H450" i="49"/>
  <c r="H449" i="49" s="1"/>
  <c r="H448" i="49" s="1"/>
  <c r="A450" i="49"/>
  <c r="A449" i="49"/>
  <c r="A448" i="49"/>
  <c r="A447" i="49"/>
  <c r="L446" i="49"/>
  <c r="L445" i="49" s="1"/>
  <c r="L444" i="49" s="1"/>
  <c r="K446" i="49"/>
  <c r="K445" i="49" s="1"/>
  <c r="K444" i="49" s="1"/>
  <c r="I446" i="49"/>
  <c r="I445" i="49" s="1"/>
  <c r="I444" i="49" s="1"/>
  <c r="H446" i="49"/>
  <c r="H445" i="49" s="1"/>
  <c r="H444" i="49" s="1"/>
  <c r="A446" i="49"/>
  <c r="A445" i="49"/>
  <c r="A444" i="49"/>
  <c r="A443" i="49"/>
  <c r="L442" i="49"/>
  <c r="L441" i="49" s="1"/>
  <c r="L440" i="49" s="1"/>
  <c r="K442" i="49"/>
  <c r="K441" i="49" s="1"/>
  <c r="K440" i="49" s="1"/>
  <c r="I442" i="49"/>
  <c r="I441" i="49" s="1"/>
  <c r="I440" i="49" s="1"/>
  <c r="H442" i="49"/>
  <c r="H441" i="49" s="1"/>
  <c r="H440" i="49" s="1"/>
  <c r="A442" i="49"/>
  <c r="A441" i="49"/>
  <c r="A440" i="49"/>
  <c r="A439" i="49"/>
  <c r="L438" i="49"/>
  <c r="L437" i="49" s="1"/>
  <c r="L436" i="49" s="1"/>
  <c r="K438" i="49"/>
  <c r="K437" i="49" s="1"/>
  <c r="K436" i="49" s="1"/>
  <c r="I438" i="49"/>
  <c r="I437" i="49" s="1"/>
  <c r="I436" i="49" s="1"/>
  <c r="H438" i="49"/>
  <c r="H437" i="49" s="1"/>
  <c r="H436" i="49" s="1"/>
  <c r="A438" i="49"/>
  <c r="A437" i="49"/>
  <c r="A436" i="49"/>
  <c r="A435" i="49"/>
  <c r="A434" i="49"/>
  <c r="A433" i="49"/>
  <c r="A432" i="49"/>
  <c r="A431" i="49"/>
  <c r="A430" i="49"/>
  <c r="A429" i="49"/>
  <c r="A428" i="49"/>
  <c r="L427" i="49"/>
  <c r="L426" i="49" s="1"/>
  <c r="L425" i="49" s="1"/>
  <c r="L424" i="49" s="1"/>
  <c r="L434" i="49" s="1"/>
  <c r="K427" i="49"/>
  <c r="I427" i="49"/>
  <c r="I426" i="49" s="1"/>
  <c r="I425" i="49" s="1"/>
  <c r="I424" i="49" s="1"/>
  <c r="I434" i="49" s="1"/>
  <c r="H427" i="49"/>
  <c r="H426" i="49" s="1"/>
  <c r="H425" i="49" s="1"/>
  <c r="H424" i="49" s="1"/>
  <c r="H434" i="49" s="1"/>
  <c r="A427" i="49"/>
  <c r="K426" i="49"/>
  <c r="K425" i="49" s="1"/>
  <c r="K424" i="49" s="1"/>
  <c r="K434" i="49" s="1"/>
  <c r="A426" i="49"/>
  <c r="A425" i="49"/>
  <c r="A424" i="49"/>
  <c r="A423" i="49"/>
  <c r="A422" i="49"/>
  <c r="L421" i="49"/>
  <c r="L420" i="49" s="1"/>
  <c r="K421" i="49"/>
  <c r="I421" i="49"/>
  <c r="H421" i="49"/>
  <c r="A421" i="49"/>
  <c r="K420" i="49"/>
  <c r="K423" i="49" s="1"/>
  <c r="I420" i="49"/>
  <c r="A420" i="49"/>
  <c r="A419" i="49"/>
  <c r="A418" i="49"/>
  <c r="A417" i="49"/>
  <c r="A416" i="49"/>
  <c r="L415" i="49"/>
  <c r="L414" i="49" s="1"/>
  <c r="K415" i="49"/>
  <c r="K414" i="49" s="1"/>
  <c r="K417" i="49" s="1"/>
  <c r="I415" i="49"/>
  <c r="I414" i="49" s="1"/>
  <c r="I417" i="49" s="1"/>
  <c r="H415" i="49"/>
  <c r="H414" i="49" s="1"/>
  <c r="A415" i="49"/>
  <c r="A414" i="49"/>
  <c r="A413" i="49"/>
  <c r="A412" i="49"/>
  <c r="A411" i="49"/>
  <c r="A410" i="49"/>
  <c r="L409" i="49"/>
  <c r="K409" i="49"/>
  <c r="I409" i="49"/>
  <c r="H409" i="49"/>
  <c r="A409" i="49"/>
  <c r="K408" i="49"/>
  <c r="I408" i="49"/>
  <c r="I407" i="49" s="1"/>
  <c r="H408" i="49"/>
  <c r="H407" i="49" s="1"/>
  <c r="A408" i="49"/>
  <c r="K407" i="49"/>
  <c r="A407" i="49"/>
  <c r="A406" i="49"/>
  <c r="L405" i="49"/>
  <c r="L404" i="49" s="1"/>
  <c r="L403" i="49" s="1"/>
  <c r="K405" i="49"/>
  <c r="K404" i="49" s="1"/>
  <c r="K403" i="49" s="1"/>
  <c r="I405" i="49"/>
  <c r="I404" i="49" s="1"/>
  <c r="I403" i="49" s="1"/>
  <c r="H405" i="49"/>
  <c r="A405" i="49"/>
  <c r="A404" i="49"/>
  <c r="A403" i="49"/>
  <c r="A402" i="49"/>
  <c r="L401" i="49"/>
  <c r="L400" i="49" s="1"/>
  <c r="L399" i="49" s="1"/>
  <c r="K401" i="49"/>
  <c r="I401" i="49"/>
  <c r="I400" i="49" s="1"/>
  <c r="I399" i="49" s="1"/>
  <c r="H401" i="49"/>
  <c r="H400" i="49" s="1"/>
  <c r="A401" i="49"/>
  <c r="K400" i="49"/>
  <c r="K399" i="49" s="1"/>
  <c r="A400" i="49"/>
  <c r="A399" i="49"/>
  <c r="A398" i="49"/>
  <c r="L397" i="49"/>
  <c r="L396" i="49" s="1"/>
  <c r="L395" i="49" s="1"/>
  <c r="K397" i="49"/>
  <c r="K396" i="49" s="1"/>
  <c r="K395" i="49" s="1"/>
  <c r="I397" i="49"/>
  <c r="I396" i="49" s="1"/>
  <c r="I395" i="49" s="1"/>
  <c r="H397" i="49"/>
  <c r="H396" i="49" s="1"/>
  <c r="H395" i="49" s="1"/>
  <c r="A397" i="49"/>
  <c r="A396" i="49"/>
  <c r="A395" i="49"/>
  <c r="A394" i="49"/>
  <c r="L393" i="49"/>
  <c r="L392" i="49" s="1"/>
  <c r="L391" i="49" s="1"/>
  <c r="K393" i="49"/>
  <c r="K392" i="49" s="1"/>
  <c r="K391" i="49" s="1"/>
  <c r="I393" i="49"/>
  <c r="I392" i="49" s="1"/>
  <c r="I391" i="49" s="1"/>
  <c r="H393" i="49"/>
  <c r="H392" i="49" s="1"/>
  <c r="H391" i="49" s="1"/>
  <c r="A393" i="49"/>
  <c r="A392" i="49"/>
  <c r="A391" i="49"/>
  <c r="A390" i="49"/>
  <c r="A389" i="49"/>
  <c r="A388" i="49"/>
  <c r="L387" i="49"/>
  <c r="L386" i="49" s="1"/>
  <c r="L385" i="49" s="1"/>
  <c r="K387" i="49"/>
  <c r="K386" i="49" s="1"/>
  <c r="K385" i="49" s="1"/>
  <c r="I387" i="49"/>
  <c r="I386" i="49" s="1"/>
  <c r="I385" i="49" s="1"/>
  <c r="H387" i="49"/>
  <c r="H386" i="49" s="1"/>
  <c r="H385" i="49" s="1"/>
  <c r="A387" i="49"/>
  <c r="A386" i="49"/>
  <c r="A385" i="49"/>
  <c r="A384" i="49"/>
  <c r="L383" i="49"/>
  <c r="L382" i="49" s="1"/>
  <c r="L381" i="49" s="1"/>
  <c r="K383" i="49"/>
  <c r="K382" i="49" s="1"/>
  <c r="K381" i="49" s="1"/>
  <c r="I383" i="49"/>
  <c r="I382" i="49" s="1"/>
  <c r="I381" i="49" s="1"/>
  <c r="I380" i="49" s="1"/>
  <c r="H383" i="49"/>
  <c r="H382" i="49" s="1"/>
  <c r="H381" i="49" s="1"/>
  <c r="A383" i="49"/>
  <c r="A382" i="49"/>
  <c r="A381" i="49"/>
  <c r="A380" i="49"/>
  <c r="A379" i="49"/>
  <c r="A378" i="49"/>
  <c r="A377" i="49"/>
  <c r="L376" i="49"/>
  <c r="L375" i="49" s="1"/>
  <c r="L374" i="49" s="1"/>
  <c r="K376" i="49"/>
  <c r="K375" i="49" s="1"/>
  <c r="K374" i="49" s="1"/>
  <c r="I376" i="49"/>
  <c r="I375" i="49" s="1"/>
  <c r="I374" i="49" s="1"/>
  <c r="H376" i="49"/>
  <c r="H375" i="49" s="1"/>
  <c r="H374" i="49" s="1"/>
  <c r="A376" i="49"/>
  <c r="A375" i="49"/>
  <c r="A374" i="49"/>
  <c r="A373" i="49"/>
  <c r="L372" i="49"/>
  <c r="L371" i="49" s="1"/>
  <c r="L370" i="49" s="1"/>
  <c r="K372" i="49"/>
  <c r="K371" i="49" s="1"/>
  <c r="K370" i="49" s="1"/>
  <c r="I372" i="49"/>
  <c r="I371" i="49" s="1"/>
  <c r="I370" i="49" s="1"/>
  <c r="H372" i="49"/>
  <c r="A372" i="49"/>
  <c r="A371" i="49"/>
  <c r="A370" i="49"/>
  <c r="A369" i="49"/>
  <c r="A368" i="49"/>
  <c r="L367" i="49"/>
  <c r="L366" i="49" s="1"/>
  <c r="L365" i="49" s="1"/>
  <c r="K367" i="49"/>
  <c r="K366" i="49" s="1"/>
  <c r="K365" i="49" s="1"/>
  <c r="I367" i="49"/>
  <c r="I366" i="49" s="1"/>
  <c r="I365" i="49" s="1"/>
  <c r="H367" i="49"/>
  <c r="A367" i="49"/>
  <c r="A366" i="49"/>
  <c r="A365" i="49"/>
  <c r="L363" i="49"/>
  <c r="L362" i="49" s="1"/>
  <c r="L361" i="49" s="1"/>
  <c r="K363" i="49"/>
  <c r="I363" i="49"/>
  <c r="I362" i="49" s="1"/>
  <c r="I361" i="49" s="1"/>
  <c r="H363" i="49"/>
  <c r="A363" i="49"/>
  <c r="K362" i="49"/>
  <c r="K361" i="49" s="1"/>
  <c r="A362" i="49"/>
  <c r="A361" i="49"/>
  <c r="A360" i="49"/>
  <c r="A359" i="49"/>
  <c r="A358" i="49"/>
  <c r="A357" i="49"/>
  <c r="A356" i="49"/>
  <c r="A355" i="49"/>
  <c r="A354" i="49"/>
  <c r="A353" i="49"/>
  <c r="A352" i="49"/>
  <c r="A351" i="49"/>
  <c r="A350" i="49"/>
  <c r="A349" i="49"/>
  <c r="A348" i="49"/>
  <c r="A347" i="49"/>
  <c r="A346" i="49"/>
  <c r="A345" i="49"/>
  <c r="A344" i="49"/>
  <c r="A343" i="49"/>
  <c r="A342" i="49"/>
  <c r="A341" i="49"/>
  <c r="A340" i="49"/>
  <c r="A339" i="49"/>
  <c r="A338" i="49"/>
  <c r="A337" i="49"/>
  <c r="L336" i="49"/>
  <c r="L335" i="49" s="1"/>
  <c r="L334" i="49" s="1"/>
  <c r="K336" i="49"/>
  <c r="K335" i="49" s="1"/>
  <c r="K334" i="49" s="1"/>
  <c r="I336" i="49"/>
  <c r="I335" i="49" s="1"/>
  <c r="I334" i="49" s="1"/>
  <c r="H336" i="49"/>
  <c r="H335" i="49" s="1"/>
  <c r="H334" i="49" s="1"/>
  <c r="A336" i="49"/>
  <c r="A335" i="49"/>
  <c r="A334" i="49"/>
  <c r="A333" i="49"/>
  <c r="A332" i="49"/>
  <c r="L331" i="49"/>
  <c r="L330" i="49" s="1"/>
  <c r="L329" i="49" s="1"/>
  <c r="K331" i="49"/>
  <c r="K330" i="49" s="1"/>
  <c r="K329" i="49" s="1"/>
  <c r="I331" i="49"/>
  <c r="I330" i="49" s="1"/>
  <c r="I329" i="49" s="1"/>
  <c r="H331" i="49"/>
  <c r="H330" i="49" s="1"/>
  <c r="H329" i="49" s="1"/>
  <c r="A331" i="49"/>
  <c r="A330" i="49"/>
  <c r="A329" i="49"/>
  <c r="A328" i="49"/>
  <c r="L327" i="49"/>
  <c r="L326" i="49" s="1"/>
  <c r="L325" i="49" s="1"/>
  <c r="K327" i="49"/>
  <c r="K326" i="49" s="1"/>
  <c r="K325" i="49" s="1"/>
  <c r="I327" i="49"/>
  <c r="I326" i="49" s="1"/>
  <c r="I325" i="49" s="1"/>
  <c r="H327" i="49"/>
  <c r="H326" i="49" s="1"/>
  <c r="A327" i="49"/>
  <c r="A326" i="49"/>
  <c r="A325" i="49"/>
  <c r="A324" i="49"/>
  <c r="A323" i="49"/>
  <c r="A322" i="49"/>
  <c r="A321" i="49"/>
  <c r="A320" i="49"/>
  <c r="L319" i="49"/>
  <c r="L318" i="49" s="1"/>
  <c r="L317" i="49" s="1"/>
  <c r="K319" i="49"/>
  <c r="I319" i="49"/>
  <c r="I318" i="49" s="1"/>
  <c r="I317" i="49" s="1"/>
  <c r="H319" i="49"/>
  <c r="H318" i="49" s="1"/>
  <c r="A319" i="49"/>
  <c r="K318" i="49"/>
  <c r="K317" i="49" s="1"/>
  <c r="A318" i="49"/>
  <c r="A317" i="49"/>
  <c r="A316" i="49"/>
  <c r="A315" i="49"/>
  <c r="A314" i="49"/>
  <c r="A313" i="49"/>
  <c r="A312" i="49"/>
  <c r="A311" i="49"/>
  <c r="A310" i="49"/>
  <c r="A309" i="49"/>
  <c r="A308" i="49"/>
  <c r="A307" i="49"/>
  <c r="A306" i="49"/>
  <c r="A305" i="49"/>
  <c r="A304" i="49"/>
  <c r="L303" i="49"/>
  <c r="K303" i="49"/>
  <c r="I303" i="49"/>
  <c r="H303" i="49"/>
  <c r="A303" i="49"/>
  <c r="A300" i="49"/>
  <c r="A299" i="49"/>
  <c r="A298" i="49"/>
  <c r="A297" i="49"/>
  <c r="A296" i="49"/>
  <c r="A295" i="49"/>
  <c r="A294" i="49"/>
  <c r="A293" i="49"/>
  <c r="A292" i="49"/>
  <c r="A291" i="49"/>
  <c r="L290" i="49"/>
  <c r="K290" i="49"/>
  <c r="I290" i="49"/>
  <c r="H290" i="49"/>
  <c r="A290" i="49"/>
  <c r="A289" i="49"/>
  <c r="A288" i="49"/>
  <c r="A287" i="49"/>
  <c r="A286" i="49"/>
  <c r="A285" i="49"/>
  <c r="A284" i="49"/>
  <c r="L283" i="49"/>
  <c r="L282" i="49" s="1"/>
  <c r="K283" i="49"/>
  <c r="K282" i="49" s="1"/>
  <c r="K281" i="49" s="1"/>
  <c r="I283" i="49"/>
  <c r="I282" i="49" s="1"/>
  <c r="I281" i="49" s="1"/>
  <c r="H283" i="49"/>
  <c r="H282" i="49" s="1"/>
  <c r="A283" i="49"/>
  <c r="A282" i="49"/>
  <c r="A281" i="49"/>
  <c r="A280" i="49"/>
  <c r="L279" i="49"/>
  <c r="K279" i="49"/>
  <c r="K278" i="49" s="1"/>
  <c r="K277" i="49" s="1"/>
  <c r="I279" i="49"/>
  <c r="H279" i="49"/>
  <c r="H278" i="49" s="1"/>
  <c r="A279" i="49"/>
  <c r="I278" i="49"/>
  <c r="I277" i="49" s="1"/>
  <c r="A278" i="49"/>
  <c r="A277" i="49"/>
  <c r="A276" i="49"/>
  <c r="L275" i="49"/>
  <c r="K275" i="49"/>
  <c r="K274" i="49" s="1"/>
  <c r="K273" i="49" s="1"/>
  <c r="I275" i="49"/>
  <c r="I274" i="49" s="1"/>
  <c r="I273" i="49" s="1"/>
  <c r="H275" i="49"/>
  <c r="A275" i="49"/>
  <c r="A274" i="49"/>
  <c r="A273" i="49"/>
  <c r="A272" i="49"/>
  <c r="L271" i="49"/>
  <c r="L270" i="49" s="1"/>
  <c r="K271" i="49"/>
  <c r="I271" i="49"/>
  <c r="I270" i="49" s="1"/>
  <c r="I269" i="49" s="1"/>
  <c r="H271" i="49"/>
  <c r="A271" i="49"/>
  <c r="K270" i="49"/>
  <c r="K269" i="49" s="1"/>
  <c r="A270" i="49"/>
  <c r="A269" i="49"/>
  <c r="A268" i="49"/>
  <c r="L267" i="49"/>
  <c r="L266" i="49" s="1"/>
  <c r="L265" i="49" s="1"/>
  <c r="K267" i="49"/>
  <c r="I267" i="49"/>
  <c r="I266" i="49" s="1"/>
  <c r="I265" i="49" s="1"/>
  <c r="H267" i="49"/>
  <c r="H266" i="49" s="1"/>
  <c r="A267" i="49"/>
  <c r="K266" i="49"/>
  <c r="K265" i="49" s="1"/>
  <c r="A266" i="49"/>
  <c r="A265" i="49"/>
  <c r="A264" i="49"/>
  <c r="A263" i="49"/>
  <c r="A262" i="49"/>
  <c r="A261" i="49"/>
  <c r="A260" i="49"/>
  <c r="A259" i="49"/>
  <c r="A258" i="49"/>
  <c r="A257" i="49"/>
  <c r="A256" i="49"/>
  <c r="A255" i="49"/>
  <c r="A254" i="49"/>
  <c r="A253" i="49"/>
  <c r="A252" i="49"/>
  <c r="A251" i="49"/>
  <c r="A250" i="49"/>
  <c r="A249" i="49"/>
  <c r="A248" i="49"/>
  <c r="A247" i="49"/>
  <c r="A246" i="49"/>
  <c r="A245" i="49"/>
  <c r="A244" i="49"/>
  <c r="A243" i="49"/>
  <c r="L242" i="49"/>
  <c r="L241" i="49" s="1"/>
  <c r="K242" i="49"/>
  <c r="K241" i="49" s="1"/>
  <c r="K240" i="49" s="1"/>
  <c r="I242" i="49"/>
  <c r="I241" i="49" s="1"/>
  <c r="I240" i="49" s="1"/>
  <c r="H242" i="49"/>
  <c r="H241" i="49" s="1"/>
  <c r="A242" i="49"/>
  <c r="A241" i="49"/>
  <c r="A240" i="49"/>
  <c r="A239" i="49"/>
  <c r="L238" i="49"/>
  <c r="K238" i="49"/>
  <c r="K237" i="49" s="1"/>
  <c r="K236" i="49" s="1"/>
  <c r="I238" i="49"/>
  <c r="I237" i="49" s="1"/>
  <c r="I236" i="49" s="1"/>
  <c r="H238" i="49"/>
  <c r="H237" i="49" s="1"/>
  <c r="A238" i="49"/>
  <c r="A237" i="49"/>
  <c r="A236" i="49"/>
  <c r="A235" i="49"/>
  <c r="L234" i="49"/>
  <c r="K234" i="49"/>
  <c r="I234" i="49"/>
  <c r="H234" i="49"/>
  <c r="A234" i="49"/>
  <c r="K233" i="49"/>
  <c r="K232" i="49" s="1"/>
  <c r="I233" i="49"/>
  <c r="I232" i="49" s="1"/>
  <c r="A233" i="49"/>
  <c r="A232" i="49"/>
  <c r="A231" i="49"/>
  <c r="A230" i="49"/>
  <c r="A229" i="49"/>
  <c r="A228" i="49"/>
  <c r="A227" i="49"/>
  <c r="L226" i="49"/>
  <c r="K226" i="49"/>
  <c r="K225" i="49" s="1"/>
  <c r="K224" i="49" s="1"/>
  <c r="I226" i="49"/>
  <c r="I225" i="49" s="1"/>
  <c r="I224" i="49" s="1"/>
  <c r="H226" i="49"/>
  <c r="H225" i="49" s="1"/>
  <c r="A226" i="49"/>
  <c r="A225" i="49"/>
  <c r="A224" i="49"/>
  <c r="A223" i="49"/>
  <c r="A222" i="49"/>
  <c r="A221" i="49"/>
  <c r="A220" i="49"/>
  <c r="L219" i="49"/>
  <c r="L218" i="49" s="1"/>
  <c r="K219" i="49"/>
  <c r="K218" i="49" s="1"/>
  <c r="K217" i="49" s="1"/>
  <c r="I219" i="49"/>
  <c r="I218" i="49" s="1"/>
  <c r="I217" i="49" s="1"/>
  <c r="H219" i="49"/>
  <c r="A219" i="49"/>
  <c r="A218" i="49"/>
  <c r="A217" i="49"/>
  <c r="A216" i="49"/>
  <c r="L215" i="49"/>
  <c r="L214" i="49" s="1"/>
  <c r="K215" i="49"/>
  <c r="K214" i="49" s="1"/>
  <c r="K213" i="49" s="1"/>
  <c r="I215" i="49"/>
  <c r="I214" i="49" s="1"/>
  <c r="I213" i="49" s="1"/>
  <c r="H215" i="49"/>
  <c r="H214" i="49" s="1"/>
  <c r="A215" i="49"/>
  <c r="A214" i="49"/>
  <c r="A213" i="49"/>
  <c r="A212" i="49"/>
  <c r="L211" i="49"/>
  <c r="K211" i="49"/>
  <c r="K210" i="49" s="1"/>
  <c r="K209" i="49" s="1"/>
  <c r="I211" i="49"/>
  <c r="I210" i="49" s="1"/>
  <c r="I209" i="49" s="1"/>
  <c r="H211" i="49"/>
  <c r="H210" i="49" s="1"/>
  <c r="A211" i="49"/>
  <c r="A210" i="49"/>
  <c r="A209" i="49"/>
  <c r="A208" i="49"/>
  <c r="L207" i="49"/>
  <c r="K207" i="49"/>
  <c r="I207" i="49"/>
  <c r="H207" i="49"/>
  <c r="A207" i="49"/>
  <c r="K206" i="49"/>
  <c r="K205" i="49" s="1"/>
  <c r="I206" i="49"/>
  <c r="I205" i="49" s="1"/>
  <c r="A206" i="49"/>
  <c r="A205" i="49"/>
  <c r="A204" i="49"/>
  <c r="A203" i="49"/>
  <c r="L202" i="49"/>
  <c r="K202" i="49"/>
  <c r="I202" i="49"/>
  <c r="H202" i="49"/>
  <c r="A202" i="49"/>
  <c r="K201" i="49"/>
  <c r="K200" i="49" s="1"/>
  <c r="I201" i="49"/>
  <c r="I200" i="49" s="1"/>
  <c r="A201" i="49"/>
  <c r="A200" i="49"/>
  <c r="A199" i="49"/>
  <c r="L198" i="49"/>
  <c r="L197" i="49" s="1"/>
  <c r="K198" i="49"/>
  <c r="K197" i="49" s="1"/>
  <c r="K196" i="49" s="1"/>
  <c r="I198" i="49"/>
  <c r="I197" i="49" s="1"/>
  <c r="I196" i="49" s="1"/>
  <c r="H198" i="49"/>
  <c r="A198" i="49"/>
  <c r="A197" i="49"/>
  <c r="A196" i="49"/>
  <c r="A195" i="49"/>
  <c r="A194" i="49"/>
  <c r="A193" i="49"/>
  <c r="L192" i="49"/>
  <c r="L191" i="49" s="1"/>
  <c r="L190" i="49" s="1"/>
  <c r="K192" i="49"/>
  <c r="K191" i="49" s="1"/>
  <c r="K190" i="49" s="1"/>
  <c r="I192" i="49"/>
  <c r="I191" i="49" s="1"/>
  <c r="I190" i="49" s="1"/>
  <c r="H192" i="49"/>
  <c r="H191" i="49" s="1"/>
  <c r="A192" i="49"/>
  <c r="A191" i="49"/>
  <c r="A190" i="49"/>
  <c r="A189" i="49"/>
  <c r="A188" i="49"/>
  <c r="A187" i="49"/>
  <c r="A186" i="49"/>
  <c r="A185" i="49"/>
  <c r="A184" i="49"/>
  <c r="A183" i="49"/>
  <c r="A182" i="49"/>
  <c r="L181" i="49"/>
  <c r="K181" i="49"/>
  <c r="I181" i="49"/>
  <c r="H181" i="49"/>
  <c r="A181" i="49"/>
  <c r="A180" i="49"/>
  <c r="A179" i="49"/>
  <c r="A178" i="49"/>
  <c r="L177" i="49"/>
  <c r="K177" i="49"/>
  <c r="I177" i="49"/>
  <c r="I176" i="49" s="1"/>
  <c r="I175" i="49" s="1"/>
  <c r="H177" i="49"/>
  <c r="H176" i="49" s="1"/>
  <c r="A177" i="49"/>
  <c r="A176" i="49"/>
  <c r="A175" i="49"/>
  <c r="A174" i="49"/>
  <c r="A173" i="49"/>
  <c r="A172" i="49"/>
  <c r="L171" i="49"/>
  <c r="K171" i="49"/>
  <c r="I171" i="49"/>
  <c r="H171" i="49"/>
  <c r="A171" i="49"/>
  <c r="K170" i="49"/>
  <c r="K169" i="49" s="1"/>
  <c r="I170" i="49"/>
  <c r="I169" i="49" s="1"/>
  <c r="A170" i="49"/>
  <c r="A169" i="49"/>
  <c r="A168" i="49"/>
  <c r="L167" i="49"/>
  <c r="L166" i="49" s="1"/>
  <c r="K167" i="49"/>
  <c r="K166" i="49" s="1"/>
  <c r="K165" i="49" s="1"/>
  <c r="I167" i="49"/>
  <c r="I166" i="49" s="1"/>
  <c r="I165" i="49" s="1"/>
  <c r="H167" i="49"/>
  <c r="A167" i="49"/>
  <c r="A166" i="49"/>
  <c r="A165" i="49"/>
  <c r="A164" i="49"/>
  <c r="A163" i="49"/>
  <c r="A162" i="49"/>
  <c r="A161" i="49"/>
  <c r="L160" i="49"/>
  <c r="K160" i="49"/>
  <c r="K159" i="49" s="1"/>
  <c r="K158" i="49" s="1"/>
  <c r="I160" i="49"/>
  <c r="I159" i="49" s="1"/>
  <c r="I158" i="49" s="1"/>
  <c r="H160" i="49"/>
  <c r="A160" i="49"/>
  <c r="A159" i="49"/>
  <c r="A158" i="49"/>
  <c r="A157" i="49"/>
  <c r="L156" i="49"/>
  <c r="K156" i="49"/>
  <c r="I156" i="49"/>
  <c r="I155" i="49" s="1"/>
  <c r="H156" i="49"/>
  <c r="A156" i="49"/>
  <c r="K155" i="49"/>
  <c r="A155" i="49"/>
  <c r="A154" i="49"/>
  <c r="L153" i="49"/>
  <c r="L152" i="49" s="1"/>
  <c r="K153" i="49"/>
  <c r="K152" i="49" s="1"/>
  <c r="I153" i="49"/>
  <c r="I152" i="49" s="1"/>
  <c r="H153" i="49"/>
  <c r="A153" i="49"/>
  <c r="A152" i="49"/>
  <c r="A151" i="49"/>
  <c r="L150" i="49"/>
  <c r="L149" i="49" s="1"/>
  <c r="K150" i="49"/>
  <c r="K149" i="49" s="1"/>
  <c r="I150" i="49"/>
  <c r="I149" i="49" s="1"/>
  <c r="H150" i="49"/>
  <c r="H149" i="49" s="1"/>
  <c r="A150" i="49"/>
  <c r="A149" i="49"/>
  <c r="A148" i="49"/>
  <c r="L147" i="49"/>
  <c r="L146" i="49" s="1"/>
  <c r="K147" i="49"/>
  <c r="K146" i="49" s="1"/>
  <c r="I147" i="49"/>
  <c r="I146" i="49" s="1"/>
  <c r="H147" i="49"/>
  <c r="A147" i="49"/>
  <c r="A146" i="49"/>
  <c r="A145" i="49"/>
  <c r="L144" i="49"/>
  <c r="L143" i="49" s="1"/>
  <c r="K144" i="49"/>
  <c r="K143" i="49" s="1"/>
  <c r="I144" i="49"/>
  <c r="I143" i="49" s="1"/>
  <c r="H144" i="49"/>
  <c r="H143" i="49" s="1"/>
  <c r="A144" i="49"/>
  <c r="A143" i="49"/>
  <c r="A142" i="49"/>
  <c r="L141" i="49"/>
  <c r="L140" i="49" s="1"/>
  <c r="K141" i="49"/>
  <c r="K140" i="49" s="1"/>
  <c r="I141" i="49"/>
  <c r="I140" i="49" s="1"/>
  <c r="H141" i="49"/>
  <c r="A141" i="49"/>
  <c r="A140" i="49"/>
  <c r="A139" i="49"/>
  <c r="L138" i="49"/>
  <c r="L137" i="49" s="1"/>
  <c r="K138" i="49"/>
  <c r="K137" i="49" s="1"/>
  <c r="I138" i="49"/>
  <c r="I137" i="49" s="1"/>
  <c r="H138" i="49"/>
  <c r="H137" i="49" s="1"/>
  <c r="A138" i="49"/>
  <c r="A137" i="49"/>
  <c r="A136" i="49"/>
  <c r="L135" i="49"/>
  <c r="L134" i="49" s="1"/>
  <c r="K135" i="49"/>
  <c r="K134" i="49" s="1"/>
  <c r="I135" i="49"/>
  <c r="I134" i="49" s="1"/>
  <c r="H135" i="49"/>
  <c r="A135" i="49"/>
  <c r="A134" i="49"/>
  <c r="A133" i="49"/>
  <c r="L132" i="49"/>
  <c r="L131" i="49" s="1"/>
  <c r="K132" i="49"/>
  <c r="K131" i="49" s="1"/>
  <c r="I132" i="49"/>
  <c r="I131" i="49" s="1"/>
  <c r="H132" i="49"/>
  <c r="H131" i="49" s="1"/>
  <c r="A132" i="49"/>
  <c r="A131" i="49"/>
  <c r="A130" i="49"/>
  <c r="L129" i="49"/>
  <c r="L128" i="49" s="1"/>
  <c r="K129" i="49"/>
  <c r="K128" i="49" s="1"/>
  <c r="I129" i="49"/>
  <c r="I128" i="49" s="1"/>
  <c r="H129" i="49"/>
  <c r="A129" i="49"/>
  <c r="A128" i="49"/>
  <c r="A127" i="49"/>
  <c r="L126" i="49"/>
  <c r="L125" i="49" s="1"/>
  <c r="K126" i="49"/>
  <c r="K125" i="49" s="1"/>
  <c r="I126" i="49"/>
  <c r="I125" i="49" s="1"/>
  <c r="H126" i="49"/>
  <c r="H125" i="49" s="1"/>
  <c r="A126" i="49"/>
  <c r="A125" i="49"/>
  <c r="A124" i="49"/>
  <c r="A123" i="49"/>
  <c r="A122" i="49"/>
  <c r="A121" i="49"/>
  <c r="A120" i="49"/>
  <c r="A119" i="49"/>
  <c r="A118" i="49"/>
  <c r="A117" i="49"/>
  <c r="A116" i="49"/>
  <c r="A115" i="49"/>
  <c r="A114" i="49"/>
  <c r="A113" i="49"/>
  <c r="A112" i="49"/>
  <c r="A111" i="49"/>
  <c r="A110" i="49"/>
  <c r="A109" i="49"/>
  <c r="A108" i="49"/>
  <c r="A107" i="49"/>
  <c r="A106" i="49"/>
  <c r="L105" i="49"/>
  <c r="L104" i="49" s="1"/>
  <c r="K105" i="49"/>
  <c r="K104" i="49" s="1"/>
  <c r="I105" i="49"/>
  <c r="I104" i="49" s="1"/>
  <c r="H105" i="49"/>
  <c r="A105" i="49"/>
  <c r="A104" i="49"/>
  <c r="A103" i="49"/>
  <c r="A102" i="49"/>
  <c r="A101" i="49"/>
  <c r="L100" i="49"/>
  <c r="L99" i="49" s="1"/>
  <c r="L98" i="49" s="1"/>
  <c r="K100" i="49"/>
  <c r="K99" i="49" s="1"/>
  <c r="K98" i="49" s="1"/>
  <c r="I100" i="49"/>
  <c r="I99" i="49" s="1"/>
  <c r="I98" i="49" s="1"/>
  <c r="H100" i="49"/>
  <c r="H99" i="49" s="1"/>
  <c r="H98" i="49" s="1"/>
  <c r="A100" i="49"/>
  <c r="A99" i="49"/>
  <c r="A98" i="49"/>
  <c r="A97" i="49"/>
  <c r="A96" i="49"/>
  <c r="A95" i="49"/>
  <c r="L94" i="49"/>
  <c r="L93" i="49" s="1"/>
  <c r="L92" i="49" s="1"/>
  <c r="K94" i="49"/>
  <c r="K93" i="49" s="1"/>
  <c r="K92" i="49" s="1"/>
  <c r="I94" i="49"/>
  <c r="I93" i="49" s="1"/>
  <c r="I92" i="49" s="1"/>
  <c r="H94" i="49"/>
  <c r="A94" i="49"/>
  <c r="A93" i="49"/>
  <c r="A92" i="49"/>
  <c r="A91" i="49"/>
  <c r="A90" i="49"/>
  <c r="A89" i="49"/>
  <c r="A88" i="49"/>
  <c r="L87" i="49"/>
  <c r="K87" i="49"/>
  <c r="I87" i="49"/>
  <c r="H87" i="49"/>
  <c r="A87" i="49"/>
  <c r="A86" i="49"/>
  <c r="A85" i="49"/>
  <c r="A84" i="49"/>
  <c r="L83" i="49"/>
  <c r="L82" i="49" s="1"/>
  <c r="L81" i="49" s="1"/>
  <c r="K83" i="49"/>
  <c r="K82" i="49" s="1"/>
  <c r="K81" i="49" s="1"/>
  <c r="I83" i="49"/>
  <c r="I82" i="49" s="1"/>
  <c r="I81" i="49" s="1"/>
  <c r="H83" i="49"/>
  <c r="A83" i="49"/>
  <c r="A82" i="49"/>
  <c r="A81" i="49"/>
  <c r="A80" i="49"/>
  <c r="A79" i="49"/>
  <c r="A78" i="49"/>
  <c r="L77" i="49"/>
  <c r="L76" i="49" s="1"/>
  <c r="L75" i="49" s="1"/>
  <c r="K77" i="49"/>
  <c r="I77" i="49"/>
  <c r="H77" i="49"/>
  <c r="A77" i="49"/>
  <c r="K76" i="49"/>
  <c r="K75" i="49" s="1"/>
  <c r="I76" i="49"/>
  <c r="I75" i="49" s="1"/>
  <c r="A76" i="49"/>
  <c r="A75" i="49"/>
  <c r="A74" i="49"/>
  <c r="L73" i="49"/>
  <c r="L72" i="49" s="1"/>
  <c r="L71" i="49" s="1"/>
  <c r="K73" i="49"/>
  <c r="I73" i="49"/>
  <c r="H73" i="49"/>
  <c r="A73" i="49"/>
  <c r="K72" i="49"/>
  <c r="K71" i="49" s="1"/>
  <c r="I72" i="49"/>
  <c r="I71" i="49" s="1"/>
  <c r="A72" i="49"/>
  <c r="A71" i="49"/>
  <c r="A70" i="49"/>
  <c r="L69" i="49"/>
  <c r="L68" i="49" s="1"/>
  <c r="L67" i="49" s="1"/>
  <c r="K69" i="49"/>
  <c r="I69" i="49"/>
  <c r="H69" i="49"/>
  <c r="A69" i="49"/>
  <c r="K68" i="49"/>
  <c r="K67" i="49" s="1"/>
  <c r="I68" i="49"/>
  <c r="I67" i="49" s="1"/>
  <c r="A68" i="49"/>
  <c r="A67" i="49"/>
  <c r="A66" i="49"/>
  <c r="A65" i="49"/>
  <c r="L64" i="49"/>
  <c r="L63" i="49" s="1"/>
  <c r="K64" i="49"/>
  <c r="K63" i="49" s="1"/>
  <c r="I64" i="49"/>
  <c r="I63" i="49" s="1"/>
  <c r="H64" i="49"/>
  <c r="H63" i="49" s="1"/>
  <c r="A64" i="49"/>
  <c r="A63" i="49"/>
  <c r="A62" i="49"/>
  <c r="L61" i="49"/>
  <c r="L60" i="49" s="1"/>
  <c r="L59" i="49" s="1"/>
  <c r="K61" i="49"/>
  <c r="I61" i="49"/>
  <c r="H61" i="49"/>
  <c r="A61" i="49"/>
  <c r="K60" i="49"/>
  <c r="K59" i="49" s="1"/>
  <c r="I60" i="49"/>
  <c r="I59" i="49" s="1"/>
  <c r="A60" i="49"/>
  <c r="A59" i="49"/>
  <c r="A58" i="49"/>
  <c r="A57" i="49"/>
  <c r="A56" i="49"/>
  <c r="A55" i="49"/>
  <c r="L54" i="49"/>
  <c r="L53" i="49" s="1"/>
  <c r="L52" i="49" s="1"/>
  <c r="K54" i="49"/>
  <c r="K53" i="49" s="1"/>
  <c r="K52" i="49" s="1"/>
  <c r="I54" i="49"/>
  <c r="I53" i="49" s="1"/>
  <c r="I52" i="49" s="1"/>
  <c r="H54" i="49"/>
  <c r="H53" i="49" s="1"/>
  <c r="H52" i="49" s="1"/>
  <c r="A54" i="49"/>
  <c r="A53" i="49"/>
  <c r="A52" i="49"/>
  <c r="A51" i="49"/>
  <c r="L50" i="49"/>
  <c r="L49" i="49" s="1"/>
  <c r="L48" i="49" s="1"/>
  <c r="K50" i="49"/>
  <c r="I50" i="49"/>
  <c r="I49" i="49" s="1"/>
  <c r="I48" i="49" s="1"/>
  <c r="H50" i="49"/>
  <c r="A50" i="49"/>
  <c r="K49" i="49"/>
  <c r="K48" i="49" s="1"/>
  <c r="A49" i="49"/>
  <c r="A48" i="49"/>
  <c r="A47" i="49"/>
  <c r="A46" i="49"/>
  <c r="A45" i="49"/>
  <c r="A44" i="49"/>
  <c r="L43" i="49"/>
  <c r="L42" i="49" s="1"/>
  <c r="L41" i="49" s="1"/>
  <c r="K43" i="49"/>
  <c r="K42" i="49" s="1"/>
  <c r="K41" i="49" s="1"/>
  <c r="I43" i="49"/>
  <c r="I42" i="49" s="1"/>
  <c r="I41" i="49" s="1"/>
  <c r="H43" i="49"/>
  <c r="H42" i="49" s="1"/>
  <c r="A43" i="49"/>
  <c r="A42" i="49"/>
  <c r="A41" i="49"/>
  <c r="A40" i="49"/>
  <c r="L39" i="49"/>
  <c r="L38" i="49" s="1"/>
  <c r="L37" i="49" s="1"/>
  <c r="K39" i="49"/>
  <c r="K38" i="49" s="1"/>
  <c r="K37" i="49" s="1"/>
  <c r="I39" i="49"/>
  <c r="I38" i="49" s="1"/>
  <c r="I37" i="49" s="1"/>
  <c r="H39" i="49"/>
  <c r="H38" i="49" s="1"/>
  <c r="H37" i="49" s="1"/>
  <c r="A39" i="49"/>
  <c r="A38" i="49"/>
  <c r="A37" i="49"/>
  <c r="A36" i="49"/>
  <c r="L35" i="49"/>
  <c r="L34" i="49" s="1"/>
  <c r="L33" i="49" s="1"/>
  <c r="K35" i="49"/>
  <c r="K34" i="49" s="1"/>
  <c r="K33" i="49" s="1"/>
  <c r="I35" i="49"/>
  <c r="I34" i="49" s="1"/>
  <c r="I33" i="49" s="1"/>
  <c r="H35" i="49"/>
  <c r="H34" i="49" s="1"/>
  <c r="H33" i="49" s="1"/>
  <c r="A35" i="49"/>
  <c r="A34" i="49"/>
  <c r="A33" i="49"/>
  <c r="A32" i="49"/>
  <c r="L31" i="49"/>
  <c r="L30" i="49" s="1"/>
  <c r="L29" i="49" s="1"/>
  <c r="K31" i="49"/>
  <c r="K30" i="49" s="1"/>
  <c r="K29" i="49" s="1"/>
  <c r="I31" i="49"/>
  <c r="I30" i="49" s="1"/>
  <c r="I29" i="49" s="1"/>
  <c r="H31" i="49"/>
  <c r="H30" i="49" s="1"/>
  <c r="H29" i="49" s="1"/>
  <c r="A31" i="49"/>
  <c r="A30" i="49"/>
  <c r="A29" i="49"/>
  <c r="A28" i="49"/>
  <c r="L27" i="49"/>
  <c r="L26" i="49" s="1"/>
  <c r="L25" i="49" s="1"/>
  <c r="K27" i="49"/>
  <c r="K26" i="49" s="1"/>
  <c r="K25" i="49" s="1"/>
  <c r="I27" i="49"/>
  <c r="I26" i="49" s="1"/>
  <c r="I25" i="49" s="1"/>
  <c r="H27" i="49"/>
  <c r="H26" i="49" s="1"/>
  <c r="H25" i="49" s="1"/>
  <c r="A27" i="49"/>
  <c r="A26" i="49"/>
  <c r="A25" i="49"/>
  <c r="A24" i="49"/>
  <c r="A23" i="49"/>
  <c r="A22" i="49"/>
  <c r="L21" i="49"/>
  <c r="L20" i="49" s="1"/>
  <c r="L19" i="49" s="1"/>
  <c r="K21" i="49"/>
  <c r="K20" i="49" s="1"/>
  <c r="K19" i="49" s="1"/>
  <c r="I21" i="49"/>
  <c r="I20" i="49" s="1"/>
  <c r="I19" i="49" s="1"/>
  <c r="H21" i="49"/>
  <c r="H20" i="49" s="1"/>
  <c r="H19" i="49" s="1"/>
  <c r="A21" i="49"/>
  <c r="A20" i="49"/>
  <c r="A19" i="49"/>
  <c r="A18" i="49"/>
  <c r="L17" i="49"/>
  <c r="L16" i="49" s="1"/>
  <c r="L15" i="49" s="1"/>
  <c r="H17" i="49"/>
  <c r="H16" i="49" s="1"/>
  <c r="H15" i="49" s="1"/>
  <c r="A17" i="49"/>
  <c r="A16" i="49"/>
  <c r="A15" i="49"/>
  <c r="A14" i="49"/>
  <c r="A13" i="49"/>
  <c r="A12" i="49"/>
  <c r="E27" i="50" l="1"/>
  <c r="E14" i="50"/>
  <c r="E84" i="50"/>
  <c r="E69" i="50"/>
  <c r="E38" i="50"/>
  <c r="D562" i="50"/>
  <c r="G292" i="50"/>
  <c r="H932" i="50"/>
  <c r="F729" i="50"/>
  <c r="D923" i="50"/>
  <c r="G752" i="50"/>
  <c r="H369" i="50"/>
  <c r="H249" i="50" s="1"/>
  <c r="G249" i="50"/>
  <c r="H649" i="50"/>
  <c r="G746" i="50"/>
  <c r="G680" i="50" s="1"/>
  <c r="D204" i="50"/>
  <c r="D839" i="50"/>
  <c r="D69" i="50"/>
  <c r="G846" i="50"/>
  <c r="G847" i="50"/>
  <c r="G882" i="50"/>
  <c r="G120" i="50"/>
  <c r="E560" i="50"/>
  <c r="F435" i="50"/>
  <c r="G435" i="50"/>
  <c r="H435" i="50"/>
  <c r="F846" i="50"/>
  <c r="H847" i="50"/>
  <c r="F119" i="50"/>
  <c r="G13" i="50"/>
  <c r="H13" i="50"/>
  <c r="E249" i="50"/>
  <c r="G561" i="50"/>
  <c r="H751" i="50"/>
  <c r="F882" i="50"/>
  <c r="L380" i="49"/>
  <c r="J82" i="49"/>
  <c r="J81" i="49" s="1"/>
  <c r="J96" i="49" s="1"/>
  <c r="K389" i="49"/>
  <c r="I58" i="49"/>
  <c r="I390" i="49"/>
  <c r="H380" i="49"/>
  <c r="K103" i="49"/>
  <c r="K173" i="49" s="1"/>
  <c r="I289" i="49"/>
  <c r="I288" i="49" s="1"/>
  <c r="I287" i="49" s="1"/>
  <c r="F679" i="50"/>
  <c r="F561" i="50"/>
  <c r="F248" i="50"/>
  <c r="F120" i="50"/>
  <c r="F13" i="50"/>
  <c r="F751" i="50"/>
  <c r="F680" i="50"/>
  <c r="H882" i="50"/>
  <c r="L14" i="49"/>
  <c r="K58" i="49"/>
  <c r="L58" i="49"/>
  <c r="K14" i="49"/>
  <c r="J435" i="49"/>
  <c r="H434" i="50"/>
  <c r="F881" i="50"/>
  <c r="F847" i="50"/>
  <c r="H417" i="49"/>
  <c r="H413" i="49"/>
  <c r="H412" i="49" s="1"/>
  <c r="J195" i="49"/>
  <c r="J230" i="49"/>
  <c r="H846" i="50"/>
  <c r="I80" i="49"/>
  <c r="D209" i="50"/>
  <c r="D227" i="50"/>
  <c r="D369" i="50"/>
  <c r="D588" i="50"/>
  <c r="D753" i="50"/>
  <c r="D932" i="50"/>
  <c r="J176" i="49"/>
  <c r="J194" i="49" s="1"/>
  <c r="J419" i="49"/>
  <c r="J418" i="49" s="1"/>
  <c r="G119" i="50"/>
  <c r="G248" i="50"/>
  <c r="F560" i="50"/>
  <c r="G679" i="50"/>
  <c r="G881" i="50"/>
  <c r="F941" i="50"/>
  <c r="K96" i="49"/>
  <c r="L471" i="49"/>
  <c r="D14" i="50"/>
  <c r="D84" i="50"/>
  <c r="D649" i="50"/>
  <c r="D729" i="50"/>
  <c r="D781" i="50"/>
  <c r="D815" i="50"/>
  <c r="J15" i="49"/>
  <c r="J14" i="49" s="1"/>
  <c r="H119" i="50"/>
  <c r="H248" i="50"/>
  <c r="F434" i="50"/>
  <c r="G560" i="50"/>
  <c r="H679" i="50"/>
  <c r="G941" i="50"/>
  <c r="H752" i="50"/>
  <c r="D121" i="50"/>
  <c r="D332" i="50"/>
  <c r="D525" i="50"/>
  <c r="D553" i="50"/>
  <c r="D593" i="50"/>
  <c r="D834" i="50"/>
  <c r="H120" i="50"/>
  <c r="G434" i="50"/>
  <c r="H560" i="50"/>
  <c r="H561" i="50"/>
  <c r="H680" i="50"/>
  <c r="E681" i="50"/>
  <c r="E680" i="50" s="1"/>
  <c r="H941" i="50"/>
  <c r="E882" i="50"/>
  <c r="E941" i="50"/>
  <c r="E434" i="50"/>
  <c r="E846" i="50"/>
  <c r="E248" i="50"/>
  <c r="E120" i="50"/>
  <c r="E561" i="50"/>
  <c r="E679" i="50"/>
  <c r="E752" i="50"/>
  <c r="E881" i="50"/>
  <c r="E435" i="50"/>
  <c r="J378" i="49"/>
  <c r="J360" i="49"/>
  <c r="J79" i="49"/>
  <c r="J231" i="49"/>
  <c r="J285" i="49"/>
  <c r="J380" i="49"/>
  <c r="J389" i="49"/>
  <c r="J411" i="49"/>
  <c r="J471" i="49"/>
  <c r="J359" i="49"/>
  <c r="J288" i="49"/>
  <c r="J287" i="49" s="1"/>
  <c r="J390" i="49"/>
  <c r="J58" i="49"/>
  <c r="J103" i="49"/>
  <c r="J97" i="49" s="1"/>
  <c r="J417" i="49"/>
  <c r="I96" i="49"/>
  <c r="K80" i="49"/>
  <c r="L80" i="49"/>
  <c r="I14" i="49"/>
  <c r="K57" i="49"/>
  <c r="I57" i="49"/>
  <c r="H362" i="49"/>
  <c r="H399" i="49"/>
  <c r="H404" i="49"/>
  <c r="L423" i="49"/>
  <c r="L419" i="49"/>
  <c r="L418" i="49" s="1"/>
  <c r="H471" i="49"/>
  <c r="H41" i="49"/>
  <c r="H49" i="49"/>
  <c r="I79" i="49"/>
  <c r="H82" i="49"/>
  <c r="H146" i="49"/>
  <c r="I103" i="49"/>
  <c r="I173" i="49" s="1"/>
  <c r="K176" i="49"/>
  <c r="K194" i="49" s="1"/>
  <c r="H317" i="49"/>
  <c r="H366" i="49"/>
  <c r="H371" i="49"/>
  <c r="I389" i="49"/>
  <c r="I411" i="49"/>
  <c r="H420" i="49"/>
  <c r="H435" i="49"/>
  <c r="H72" i="49"/>
  <c r="I378" i="49"/>
  <c r="I360" i="49"/>
  <c r="L417" i="49"/>
  <c r="L413" i="49"/>
  <c r="L412" i="49" s="1"/>
  <c r="H60" i="49"/>
  <c r="H68" i="49"/>
  <c r="H76" i="49"/>
  <c r="L57" i="49"/>
  <c r="K79" i="49"/>
  <c r="H93" i="49"/>
  <c r="H104" i="49"/>
  <c r="H128" i="49"/>
  <c r="H134" i="49"/>
  <c r="H140" i="49"/>
  <c r="H152" i="49"/>
  <c r="H289" i="49"/>
  <c r="H288" i="49" s="1"/>
  <c r="H325" i="49"/>
  <c r="L435" i="49"/>
  <c r="K435" i="49"/>
  <c r="H159" i="49"/>
  <c r="H158" i="49" s="1"/>
  <c r="K289" i="49"/>
  <c r="K359" i="49" s="1"/>
  <c r="D220" i="50"/>
  <c r="D313" i="50"/>
  <c r="D167" i="50"/>
  <c r="D250" i="50"/>
  <c r="D392" i="50"/>
  <c r="D436" i="50"/>
  <c r="D517" i="50"/>
  <c r="D140" i="50"/>
  <c r="D273" i="50"/>
  <c r="D353" i="50"/>
  <c r="D404" i="50"/>
  <c r="D579" i="50"/>
  <c r="D189" i="50"/>
  <c r="D466" i="50"/>
  <c r="D490" i="50"/>
  <c r="D762" i="50"/>
  <c r="D681" i="50"/>
  <c r="D862" i="50"/>
  <c r="D918" i="50"/>
  <c r="D455" i="50"/>
  <c r="D541" i="50"/>
  <c r="D610" i="50"/>
  <c r="D630" i="50"/>
  <c r="D38" i="50"/>
  <c r="D27" i="50"/>
  <c r="K195" i="49"/>
  <c r="I195" i="49"/>
  <c r="K285" i="49"/>
  <c r="K231" i="49"/>
  <c r="K411" i="49"/>
  <c r="I231" i="49"/>
  <c r="I285" i="49"/>
  <c r="I174" i="49"/>
  <c r="K390" i="49"/>
  <c r="I230" i="49"/>
  <c r="K230" i="49"/>
  <c r="K360" i="49"/>
  <c r="K378" i="49"/>
  <c r="K380" i="49"/>
  <c r="I471" i="49"/>
  <c r="I194" i="49"/>
  <c r="I423" i="49"/>
  <c r="I419" i="49"/>
  <c r="I418" i="49" s="1"/>
  <c r="K471" i="49"/>
  <c r="L79" i="49"/>
  <c r="L96" i="49"/>
  <c r="H155" i="49"/>
  <c r="L155" i="49"/>
  <c r="H166" i="49"/>
  <c r="L170" i="49"/>
  <c r="H175" i="49"/>
  <c r="H197" i="49"/>
  <c r="L201" i="49"/>
  <c r="L206" i="49"/>
  <c r="H209" i="49"/>
  <c r="L213" i="49"/>
  <c r="H218" i="49"/>
  <c r="H224" i="49"/>
  <c r="L233" i="49"/>
  <c r="H236" i="49"/>
  <c r="L240" i="49"/>
  <c r="H270" i="49"/>
  <c r="L274" i="49"/>
  <c r="H277" i="49"/>
  <c r="L281" i="49"/>
  <c r="L289" i="49"/>
  <c r="I435" i="49"/>
  <c r="L159" i="49"/>
  <c r="L165" i="49"/>
  <c r="H170" i="49"/>
  <c r="L176" i="49"/>
  <c r="H190" i="49"/>
  <c r="L196" i="49"/>
  <c r="H201" i="49"/>
  <c r="H206" i="49"/>
  <c r="L210" i="49"/>
  <c r="H213" i="49"/>
  <c r="L217" i="49"/>
  <c r="L225" i="49"/>
  <c r="H233" i="49"/>
  <c r="L237" i="49"/>
  <c r="H240" i="49"/>
  <c r="H265" i="49"/>
  <c r="L269" i="49"/>
  <c r="H274" i="49"/>
  <c r="L278" i="49"/>
  <c r="H281" i="49"/>
  <c r="L408" i="49"/>
  <c r="K413" i="49"/>
  <c r="K412" i="49" s="1"/>
  <c r="L378" i="49"/>
  <c r="H389" i="49"/>
  <c r="L389" i="49"/>
  <c r="L360" i="49"/>
  <c r="I413" i="49"/>
  <c r="I412" i="49" s="1"/>
  <c r="K419" i="49"/>
  <c r="K418" i="49" s="1"/>
  <c r="D148" i="50"/>
  <c r="D751" i="50"/>
  <c r="D292" i="50"/>
  <c r="D883" i="50"/>
  <c r="D901" i="50"/>
  <c r="D796" i="50"/>
  <c r="D848" i="50"/>
  <c r="D874" i="50"/>
  <c r="E119" i="50" l="1"/>
  <c r="E942" i="50" s="1"/>
  <c r="E13" i="50"/>
  <c r="D119" i="50"/>
  <c r="J80" i="49"/>
  <c r="D679" i="50"/>
  <c r="D120" i="50"/>
  <c r="E751" i="50"/>
  <c r="D680" i="50"/>
  <c r="G751" i="50"/>
  <c r="K97" i="49"/>
  <c r="J175" i="49"/>
  <c r="J174" i="49" s="1"/>
  <c r="K288" i="49"/>
  <c r="K287" i="49" s="1"/>
  <c r="K175" i="49"/>
  <c r="K174" i="49" s="1"/>
  <c r="I359" i="49"/>
  <c r="I286" i="49"/>
  <c r="J57" i="49"/>
  <c r="D561" i="50"/>
  <c r="K379" i="49"/>
  <c r="D249" i="50"/>
  <c r="I379" i="49"/>
  <c r="D846" i="50"/>
  <c r="I97" i="49"/>
  <c r="I13" i="49" s="1"/>
  <c r="J173" i="49"/>
  <c r="K286" i="49"/>
  <c r="J286" i="49"/>
  <c r="J379" i="49"/>
  <c r="H59" i="49"/>
  <c r="H370" i="49"/>
  <c r="H48" i="49"/>
  <c r="H14" i="49" s="1"/>
  <c r="H365" i="49"/>
  <c r="H423" i="49"/>
  <c r="H419" i="49"/>
  <c r="H418" i="49" s="1"/>
  <c r="H359" i="49"/>
  <c r="H92" i="49"/>
  <c r="H75" i="49"/>
  <c r="H71" i="49"/>
  <c r="H81" i="49"/>
  <c r="H403" i="49"/>
  <c r="H361" i="49"/>
  <c r="H194" i="49"/>
  <c r="H67" i="49"/>
  <c r="D435" i="50"/>
  <c r="D560" i="50"/>
  <c r="D434" i="50"/>
  <c r="D13" i="50"/>
  <c r="L277" i="49"/>
  <c r="H273" i="49"/>
  <c r="H232" i="49"/>
  <c r="H200" i="49"/>
  <c r="L158" i="49"/>
  <c r="H196" i="49"/>
  <c r="D881" i="50"/>
  <c r="D847" i="50"/>
  <c r="D882" i="50"/>
  <c r="D941" i="50"/>
  <c r="H217" i="49"/>
  <c r="L169" i="49"/>
  <c r="D752" i="50"/>
  <c r="D248" i="50"/>
  <c r="L407" i="49"/>
  <c r="L209" i="49"/>
  <c r="L359" i="49"/>
  <c r="L288" i="49"/>
  <c r="H269" i="49"/>
  <c r="L205" i="49"/>
  <c r="H165" i="49"/>
  <c r="L103" i="49"/>
  <c r="H287" i="49"/>
  <c r="L236" i="49"/>
  <c r="H169" i="49"/>
  <c r="L273" i="49"/>
  <c r="L224" i="49"/>
  <c r="H205" i="49"/>
  <c r="L194" i="49"/>
  <c r="L175" i="49"/>
  <c r="L232" i="49"/>
  <c r="L200" i="49"/>
  <c r="H174" i="49"/>
  <c r="H103" i="49"/>
  <c r="J13" i="49" l="1"/>
  <c r="D942" i="50"/>
  <c r="K13" i="49"/>
  <c r="K12" i="49" s="1"/>
  <c r="J12" i="49"/>
  <c r="H230" i="49"/>
  <c r="H360" i="49"/>
  <c r="H286" i="49" s="1"/>
  <c r="H378" i="49"/>
  <c r="H80" i="49"/>
  <c r="H79" i="49"/>
  <c r="H57" i="49"/>
  <c r="H390" i="49"/>
  <c r="H411" i="49"/>
  <c r="H96" i="49"/>
  <c r="H58" i="49"/>
  <c r="G942" i="50"/>
  <c r="L97" i="49"/>
  <c r="L285" i="49"/>
  <c r="L231" i="49"/>
  <c r="I472" i="49"/>
  <c r="I12" i="49"/>
  <c r="H231" i="49"/>
  <c r="H285" i="49"/>
  <c r="L195" i="49"/>
  <c r="H195" i="49"/>
  <c r="H97" i="49"/>
  <c r="L411" i="49"/>
  <c r="L390" i="49"/>
  <c r="L174" i="49"/>
  <c r="L230" i="49"/>
  <c r="H173" i="49"/>
  <c r="L287" i="49"/>
  <c r="L173" i="49"/>
  <c r="K472" i="49" l="1"/>
  <c r="H379" i="49"/>
  <c r="J472" i="49"/>
  <c r="F942" i="50"/>
  <c r="H942" i="50"/>
  <c r="H13" i="49"/>
  <c r="L13" i="49"/>
  <c r="L379" i="49"/>
  <c r="L286" i="49"/>
  <c r="L472" i="49" l="1"/>
  <c r="L12" i="49"/>
  <c r="H472" i="49"/>
  <c r="H12" i="49"/>
  <c r="I433" i="30" l="1"/>
  <c r="K433" i="30" s="1"/>
  <c r="J425" i="30"/>
  <c r="H425" i="30"/>
  <c r="G425" i="30"/>
  <c r="E425" i="30"/>
  <c r="D425" i="30"/>
  <c r="D151" i="30" l="1"/>
  <c r="E151" i="30"/>
  <c r="G151" i="30"/>
  <c r="H151" i="30"/>
  <c r="J151" i="30"/>
  <c r="L462" i="29"/>
  <c r="L461" i="29" s="1"/>
  <c r="K462" i="29"/>
  <c r="K461" i="29" s="1"/>
  <c r="K460" i="29" s="1"/>
  <c r="L458" i="29"/>
  <c r="L457" i="29" s="1"/>
  <c r="K458" i="29"/>
  <c r="K457" i="29" s="1"/>
  <c r="K456" i="29" s="1"/>
  <c r="L454" i="29"/>
  <c r="L453" i="29" s="1"/>
  <c r="K454" i="29"/>
  <c r="K453" i="29" s="1"/>
  <c r="K452" i="29" s="1"/>
  <c r="L450" i="29"/>
  <c r="L449" i="29" s="1"/>
  <c r="K450" i="29"/>
  <c r="K449" i="29" s="1"/>
  <c r="K448" i="29" s="1"/>
  <c r="L446" i="29"/>
  <c r="L445" i="29" s="1"/>
  <c r="K446" i="29"/>
  <c r="K445" i="29" s="1"/>
  <c r="K444" i="29" s="1"/>
  <c r="L442" i="29"/>
  <c r="L441" i="29" s="1"/>
  <c r="L440" i="29" s="1"/>
  <c r="K442" i="29"/>
  <c r="K441" i="29" s="1"/>
  <c r="K440" i="29" s="1"/>
  <c r="L438" i="29"/>
  <c r="L437" i="29" s="1"/>
  <c r="K438" i="29"/>
  <c r="K437" i="29" s="1"/>
  <c r="K436" i="29" s="1"/>
  <c r="K435" i="29" s="1"/>
  <c r="L427" i="29"/>
  <c r="L426" i="29" s="1"/>
  <c r="L425" i="29" s="1"/>
  <c r="L424" i="29" s="1"/>
  <c r="K427" i="29"/>
  <c r="K426" i="29" s="1"/>
  <c r="K425" i="29" s="1"/>
  <c r="K424" i="29" s="1"/>
  <c r="K434" i="29" s="1"/>
  <c r="L421" i="29"/>
  <c r="L420" i="29" s="1"/>
  <c r="L423" i="29" s="1"/>
  <c r="K421" i="29"/>
  <c r="K420" i="29" s="1"/>
  <c r="K423" i="29" s="1"/>
  <c r="L415" i="29"/>
  <c r="K415" i="29"/>
  <c r="K414" i="29" s="1"/>
  <c r="K413" i="29" s="1"/>
  <c r="K412" i="29" s="1"/>
  <c r="L409" i="29"/>
  <c r="L408" i="29" s="1"/>
  <c r="L407" i="29" s="1"/>
  <c r="K409" i="29"/>
  <c r="K408" i="29" s="1"/>
  <c r="K407" i="29" s="1"/>
  <c r="L405" i="29"/>
  <c r="L404" i="29" s="1"/>
  <c r="L403" i="29" s="1"/>
  <c r="K405" i="29"/>
  <c r="K404" i="29" s="1"/>
  <c r="K403" i="29" s="1"/>
  <c r="L401" i="29"/>
  <c r="L400" i="29" s="1"/>
  <c r="L399" i="29" s="1"/>
  <c r="K401" i="29"/>
  <c r="K400" i="29" s="1"/>
  <c r="K399" i="29" s="1"/>
  <c r="L397" i="29"/>
  <c r="K397" i="29"/>
  <c r="K396" i="29" s="1"/>
  <c r="K395" i="29" s="1"/>
  <c r="L396" i="29"/>
  <c r="L395" i="29" s="1"/>
  <c r="L393" i="29"/>
  <c r="L392" i="29" s="1"/>
  <c r="K393" i="29"/>
  <c r="K392" i="29" s="1"/>
  <c r="K391" i="29" s="1"/>
  <c r="L391" i="29"/>
  <c r="L387" i="29"/>
  <c r="L386" i="29" s="1"/>
  <c r="L385" i="29" s="1"/>
  <c r="K387" i="29"/>
  <c r="K386" i="29" s="1"/>
  <c r="K385" i="29" s="1"/>
  <c r="L383" i="29"/>
  <c r="L382" i="29" s="1"/>
  <c r="L381" i="29" s="1"/>
  <c r="K383" i="29"/>
  <c r="K382" i="29" s="1"/>
  <c r="K381" i="29" s="1"/>
  <c r="L376" i="29"/>
  <c r="L375" i="29" s="1"/>
  <c r="K376" i="29"/>
  <c r="K375" i="29" s="1"/>
  <c r="K374" i="29" s="1"/>
  <c r="L372" i="29"/>
  <c r="L371" i="29" s="1"/>
  <c r="K372" i="29"/>
  <c r="K371" i="29" s="1"/>
  <c r="K370" i="29" s="1"/>
  <c r="L367" i="29"/>
  <c r="L366" i="29" s="1"/>
  <c r="K367" i="29"/>
  <c r="K366" i="29" s="1"/>
  <c r="K365" i="29" s="1"/>
  <c r="L363" i="29"/>
  <c r="L362" i="29" s="1"/>
  <c r="K363" i="29"/>
  <c r="K362" i="29" s="1"/>
  <c r="K361" i="29" s="1"/>
  <c r="L336" i="29"/>
  <c r="L335" i="29" s="1"/>
  <c r="L334" i="29" s="1"/>
  <c r="K336" i="29"/>
  <c r="K335" i="29" s="1"/>
  <c r="K334" i="29" s="1"/>
  <c r="L331" i="29"/>
  <c r="L330" i="29" s="1"/>
  <c r="L329" i="29" s="1"/>
  <c r="K331" i="29"/>
  <c r="K330" i="29" s="1"/>
  <c r="K329" i="29" s="1"/>
  <c r="L327" i="29"/>
  <c r="L326" i="29" s="1"/>
  <c r="L325" i="29" s="1"/>
  <c r="K327" i="29"/>
  <c r="K326" i="29" s="1"/>
  <c r="K325" i="29" s="1"/>
  <c r="L319" i="29"/>
  <c r="K319" i="29"/>
  <c r="K318" i="29"/>
  <c r="K317" i="29" s="1"/>
  <c r="L303" i="29"/>
  <c r="K303" i="29"/>
  <c r="L290" i="29"/>
  <c r="K290" i="29"/>
  <c r="K289" i="29" s="1"/>
  <c r="L283" i="29"/>
  <c r="L282" i="29" s="1"/>
  <c r="K283" i="29"/>
  <c r="K282" i="29"/>
  <c r="K281" i="29" s="1"/>
  <c r="L279" i="29"/>
  <c r="L278" i="29" s="1"/>
  <c r="L277" i="29" s="1"/>
  <c r="K279" i="29"/>
  <c r="K278" i="29" s="1"/>
  <c r="K277" i="29" s="1"/>
  <c r="L275" i="29"/>
  <c r="L274" i="29" s="1"/>
  <c r="K275" i="29"/>
  <c r="K274" i="29" s="1"/>
  <c r="K273" i="29" s="1"/>
  <c r="L271" i="29"/>
  <c r="L270" i="29" s="1"/>
  <c r="L269" i="29" s="1"/>
  <c r="K271" i="29"/>
  <c r="K270" i="29" s="1"/>
  <c r="K269" i="29" s="1"/>
  <c r="L267" i="29"/>
  <c r="L266" i="29" s="1"/>
  <c r="L265" i="29" s="1"/>
  <c r="K267" i="29"/>
  <c r="K266" i="29" s="1"/>
  <c r="K265" i="29" s="1"/>
  <c r="L242" i="29"/>
  <c r="L241" i="29" s="1"/>
  <c r="L240" i="29" s="1"/>
  <c r="K242" i="29"/>
  <c r="K241" i="29" s="1"/>
  <c r="K240" i="29" s="1"/>
  <c r="L238" i="29"/>
  <c r="L237" i="29" s="1"/>
  <c r="K238" i="29"/>
  <c r="K237" i="29" s="1"/>
  <c r="K236" i="29" s="1"/>
  <c r="L234" i="29"/>
  <c r="L233" i="29" s="1"/>
  <c r="L232" i="29" s="1"/>
  <c r="K234" i="29"/>
  <c r="K233" i="29" s="1"/>
  <c r="K232" i="29" s="1"/>
  <c r="L226" i="29"/>
  <c r="K226" i="29"/>
  <c r="K225" i="29" s="1"/>
  <c r="K224" i="29" s="1"/>
  <c r="L225" i="29"/>
  <c r="L219" i="29"/>
  <c r="L218" i="29" s="1"/>
  <c r="L217" i="29" s="1"/>
  <c r="K219" i="29"/>
  <c r="K218" i="29" s="1"/>
  <c r="K217" i="29" s="1"/>
  <c r="L215" i="29"/>
  <c r="K215" i="29"/>
  <c r="K214" i="29" s="1"/>
  <c r="K213" i="29" s="1"/>
  <c r="L211" i="29"/>
  <c r="K211" i="29"/>
  <c r="K210" i="29" s="1"/>
  <c r="K209" i="29" s="1"/>
  <c r="L207" i="29"/>
  <c r="K207" i="29"/>
  <c r="K206" i="29" s="1"/>
  <c r="K205" i="29" s="1"/>
  <c r="L206" i="29"/>
  <c r="L205" i="29" s="1"/>
  <c r="L202" i="29"/>
  <c r="L201" i="29" s="1"/>
  <c r="L200" i="29" s="1"/>
  <c r="K202" i="29"/>
  <c r="K201" i="29" s="1"/>
  <c r="K200" i="29" s="1"/>
  <c r="L198" i="29"/>
  <c r="L197" i="29" s="1"/>
  <c r="K198" i="29"/>
  <c r="K197" i="29" s="1"/>
  <c r="K196" i="29" s="1"/>
  <c r="L192" i="29"/>
  <c r="K192" i="29"/>
  <c r="K191" i="29" s="1"/>
  <c r="K190" i="29" s="1"/>
  <c r="L181" i="29"/>
  <c r="K181" i="29"/>
  <c r="L177" i="29"/>
  <c r="K177" i="29"/>
  <c r="K176" i="29" s="1"/>
  <c r="L171" i="29"/>
  <c r="K171" i="29"/>
  <c r="K170" i="29" s="1"/>
  <c r="K169" i="29" s="1"/>
  <c r="L167" i="29"/>
  <c r="K167" i="29"/>
  <c r="K166" i="29" s="1"/>
  <c r="K165" i="29" s="1"/>
  <c r="L160" i="29"/>
  <c r="K160" i="29"/>
  <c r="K159" i="29" s="1"/>
  <c r="K158" i="29" s="1"/>
  <c r="L156" i="29"/>
  <c r="K156" i="29"/>
  <c r="K155" i="29" s="1"/>
  <c r="L153" i="29"/>
  <c r="L152" i="29" s="1"/>
  <c r="K153" i="29"/>
  <c r="K152" i="29" s="1"/>
  <c r="L150" i="29"/>
  <c r="K150" i="29"/>
  <c r="K149" i="29" s="1"/>
  <c r="L147" i="29"/>
  <c r="L146" i="29" s="1"/>
  <c r="K147" i="29"/>
  <c r="K146" i="29" s="1"/>
  <c r="L144" i="29"/>
  <c r="K144" i="29"/>
  <c r="K143" i="29" s="1"/>
  <c r="L141" i="29"/>
  <c r="L140" i="29" s="1"/>
  <c r="K141" i="29"/>
  <c r="K140" i="29" s="1"/>
  <c r="L138" i="29"/>
  <c r="K138" i="29"/>
  <c r="K137" i="29" s="1"/>
  <c r="L135" i="29"/>
  <c r="L134" i="29" s="1"/>
  <c r="K135" i="29"/>
  <c r="K134" i="29" s="1"/>
  <c r="L132" i="29"/>
  <c r="K132" i="29"/>
  <c r="K131" i="29" s="1"/>
  <c r="L129" i="29"/>
  <c r="L128" i="29" s="1"/>
  <c r="K129" i="29"/>
  <c r="K128" i="29" s="1"/>
  <c r="L126" i="29"/>
  <c r="K126" i="29"/>
  <c r="K125" i="29" s="1"/>
  <c r="L105" i="29"/>
  <c r="L104" i="29" s="1"/>
  <c r="K105" i="29"/>
  <c r="K104" i="29" s="1"/>
  <c r="L100" i="29"/>
  <c r="K100" i="29"/>
  <c r="K99" i="29"/>
  <c r="K98" i="29" s="1"/>
  <c r="L94" i="29"/>
  <c r="K94" i="29"/>
  <c r="K93" i="29" s="1"/>
  <c r="K92" i="29" s="1"/>
  <c r="L87" i="29"/>
  <c r="K87" i="29"/>
  <c r="L83" i="29"/>
  <c r="K83" i="29"/>
  <c r="L77" i="29"/>
  <c r="K77" i="29"/>
  <c r="K76" i="29" s="1"/>
  <c r="K75" i="29" s="1"/>
  <c r="L73" i="29"/>
  <c r="K73" i="29"/>
  <c r="K72" i="29" s="1"/>
  <c r="K71" i="29" s="1"/>
  <c r="L69" i="29"/>
  <c r="K69" i="29"/>
  <c r="K68" i="29"/>
  <c r="K67" i="29" s="1"/>
  <c r="L64" i="29"/>
  <c r="K64" i="29"/>
  <c r="K63" i="29" s="1"/>
  <c r="L61" i="29"/>
  <c r="K61" i="29"/>
  <c r="K60" i="29" s="1"/>
  <c r="K59" i="29" s="1"/>
  <c r="L54" i="29"/>
  <c r="K54" i="29"/>
  <c r="K53" i="29" s="1"/>
  <c r="K52" i="29" s="1"/>
  <c r="L50" i="29"/>
  <c r="K50" i="29"/>
  <c r="K49" i="29" s="1"/>
  <c r="K48" i="29" s="1"/>
  <c r="L43" i="29"/>
  <c r="K43" i="29"/>
  <c r="K42" i="29" s="1"/>
  <c r="K41" i="29" s="1"/>
  <c r="L39" i="29"/>
  <c r="L38" i="29" s="1"/>
  <c r="K39" i="29"/>
  <c r="K38" i="29" s="1"/>
  <c r="K37" i="29" s="1"/>
  <c r="L35" i="29"/>
  <c r="K35" i="29"/>
  <c r="K34" i="29" s="1"/>
  <c r="K33" i="29" s="1"/>
  <c r="L31" i="29"/>
  <c r="L30" i="29" s="1"/>
  <c r="K31" i="29"/>
  <c r="K30" i="29" s="1"/>
  <c r="K29" i="29" s="1"/>
  <c r="L27" i="29"/>
  <c r="K27" i="29"/>
  <c r="K26" i="29" s="1"/>
  <c r="K25" i="29" s="1"/>
  <c r="L21" i="29"/>
  <c r="K21" i="29"/>
  <c r="K20" i="29" s="1"/>
  <c r="K19" i="29" s="1"/>
  <c r="L17" i="29"/>
  <c r="L16" i="29" s="1"/>
  <c r="L15" i="29" s="1"/>
  <c r="K17" i="29"/>
  <c r="K16" i="29" s="1"/>
  <c r="K15" i="29" s="1"/>
  <c r="J470" i="29"/>
  <c r="M470" i="29" s="1"/>
  <c r="J469" i="29"/>
  <c r="M469" i="29" s="1"/>
  <c r="J468" i="29"/>
  <c r="M468" i="29" s="1"/>
  <c r="J467" i="29"/>
  <c r="M467" i="29" s="1"/>
  <c r="J466" i="29"/>
  <c r="M466" i="29" s="1"/>
  <c r="J465" i="29"/>
  <c r="M465" i="29" s="1"/>
  <c r="J464" i="29"/>
  <c r="M464" i="29" s="1"/>
  <c r="J463" i="29"/>
  <c r="M463" i="29" s="1"/>
  <c r="J459" i="29"/>
  <c r="M459" i="29" s="1"/>
  <c r="J455" i="29"/>
  <c r="M455" i="29" s="1"/>
  <c r="J451" i="29"/>
  <c r="M451" i="29" s="1"/>
  <c r="J447" i="29"/>
  <c r="M447" i="29" s="1"/>
  <c r="J443" i="29"/>
  <c r="M443" i="29" s="1"/>
  <c r="J439" i="29"/>
  <c r="M439" i="29" s="1"/>
  <c r="J433" i="29"/>
  <c r="M433" i="29" s="1"/>
  <c r="J432" i="29"/>
  <c r="M432" i="29" s="1"/>
  <c r="J431" i="29"/>
  <c r="M431" i="29" s="1"/>
  <c r="J430" i="29"/>
  <c r="M430" i="29" s="1"/>
  <c r="J429" i="29"/>
  <c r="M429" i="29" s="1"/>
  <c r="M428" i="29"/>
  <c r="J422" i="29"/>
  <c r="M422" i="29" s="1"/>
  <c r="J416" i="29"/>
  <c r="M416" i="29" s="1"/>
  <c r="J410" i="29"/>
  <c r="M410" i="29" s="1"/>
  <c r="J406" i="29"/>
  <c r="M406" i="29" s="1"/>
  <c r="J402" i="29"/>
  <c r="M402" i="29" s="1"/>
  <c r="J398" i="29"/>
  <c r="M398" i="29" s="1"/>
  <c r="J394" i="29"/>
  <c r="M394" i="29" s="1"/>
  <c r="J388" i="29"/>
  <c r="M388" i="29" s="1"/>
  <c r="J384" i="29"/>
  <c r="M384" i="29" s="1"/>
  <c r="J377" i="29"/>
  <c r="J373" i="29"/>
  <c r="J369" i="29"/>
  <c r="M369" i="29" s="1"/>
  <c r="J368" i="29"/>
  <c r="M368" i="29" s="1"/>
  <c r="J364" i="29"/>
  <c r="J358" i="29"/>
  <c r="M358" i="29" s="1"/>
  <c r="J357" i="29"/>
  <c r="M357" i="29" s="1"/>
  <c r="J356" i="29"/>
  <c r="M356" i="29" s="1"/>
  <c r="J355" i="29"/>
  <c r="M355" i="29" s="1"/>
  <c r="J354" i="29"/>
  <c r="M354" i="29" s="1"/>
  <c r="J353" i="29"/>
  <c r="M353" i="29" s="1"/>
  <c r="J352" i="29"/>
  <c r="M352" i="29" s="1"/>
  <c r="J351" i="29"/>
  <c r="M351" i="29" s="1"/>
  <c r="J350" i="29"/>
  <c r="M350" i="29" s="1"/>
  <c r="J349" i="29"/>
  <c r="M349" i="29" s="1"/>
  <c r="J348" i="29"/>
  <c r="M348" i="29" s="1"/>
  <c r="J347" i="29"/>
  <c r="M347" i="29" s="1"/>
  <c r="J346" i="29"/>
  <c r="M346" i="29" s="1"/>
  <c r="J345" i="29"/>
  <c r="M345" i="29" s="1"/>
  <c r="J344" i="29"/>
  <c r="M344" i="29" s="1"/>
  <c r="J343" i="29"/>
  <c r="M343" i="29" s="1"/>
  <c r="J342" i="29"/>
  <c r="M342" i="29" s="1"/>
  <c r="J341" i="29"/>
  <c r="M341" i="29" s="1"/>
  <c r="J340" i="29"/>
  <c r="M340" i="29" s="1"/>
  <c r="J339" i="29"/>
  <c r="M339" i="29" s="1"/>
  <c r="J338" i="29"/>
  <c r="M338" i="29" s="1"/>
  <c r="J337" i="29"/>
  <c r="M337" i="29" s="1"/>
  <c r="J333" i="29"/>
  <c r="M333" i="29" s="1"/>
  <c r="J332" i="29"/>
  <c r="J328" i="29"/>
  <c r="J324" i="29"/>
  <c r="J323" i="29"/>
  <c r="M323" i="29" s="1"/>
  <c r="J322" i="29"/>
  <c r="M322" i="29" s="1"/>
  <c r="J321" i="29"/>
  <c r="M321" i="29" s="1"/>
  <c r="J320" i="29"/>
  <c r="M320" i="29" s="1"/>
  <c r="J316" i="29"/>
  <c r="M316" i="29" s="1"/>
  <c r="J315" i="29"/>
  <c r="M315" i="29" s="1"/>
  <c r="J314" i="29"/>
  <c r="M314" i="29" s="1"/>
  <c r="J313" i="29"/>
  <c r="M313" i="29" s="1"/>
  <c r="J312" i="29"/>
  <c r="M312" i="29" s="1"/>
  <c r="J311" i="29"/>
  <c r="J310" i="29"/>
  <c r="J309" i="29"/>
  <c r="J308" i="29"/>
  <c r="J307" i="29"/>
  <c r="J306" i="29"/>
  <c r="M306" i="29" s="1"/>
  <c r="J305" i="29"/>
  <c r="J304" i="29"/>
  <c r="M304" i="29" s="1"/>
  <c r="J302" i="29"/>
  <c r="J301" i="29"/>
  <c r="M301" i="29" s="1"/>
  <c r="J300" i="29"/>
  <c r="M300" i="29" s="1"/>
  <c r="J299" i="29"/>
  <c r="M299" i="29" s="1"/>
  <c r="J298" i="29"/>
  <c r="M298" i="29" s="1"/>
  <c r="J297" i="29"/>
  <c r="M297" i="29" s="1"/>
  <c r="J296" i="29"/>
  <c r="M296" i="29" s="1"/>
  <c r="J295" i="29"/>
  <c r="M295" i="29" s="1"/>
  <c r="J294" i="29"/>
  <c r="M294" i="29" s="1"/>
  <c r="J293" i="29"/>
  <c r="M293" i="29" s="1"/>
  <c r="J292" i="29"/>
  <c r="M292" i="29" s="1"/>
  <c r="J291" i="29"/>
  <c r="M291" i="29" s="1"/>
  <c r="J284" i="29"/>
  <c r="J280" i="29"/>
  <c r="J276" i="29"/>
  <c r="J272" i="29"/>
  <c r="J268" i="29"/>
  <c r="J264" i="29"/>
  <c r="M264" i="29" s="1"/>
  <c r="J263" i="29"/>
  <c r="M263" i="29" s="1"/>
  <c r="J262" i="29"/>
  <c r="M262" i="29" s="1"/>
  <c r="J261" i="29"/>
  <c r="M261" i="29" s="1"/>
  <c r="J260" i="29"/>
  <c r="M260" i="29" s="1"/>
  <c r="M259" i="29"/>
  <c r="J258" i="29"/>
  <c r="M258" i="29" s="1"/>
  <c r="J257" i="29"/>
  <c r="M257" i="29" s="1"/>
  <c r="J256" i="29"/>
  <c r="M256" i="29" s="1"/>
  <c r="J255" i="29"/>
  <c r="M255" i="29" s="1"/>
  <c r="J254" i="29"/>
  <c r="M254" i="29" s="1"/>
  <c r="J253" i="29"/>
  <c r="M253" i="29" s="1"/>
  <c r="J252" i="29"/>
  <c r="M252" i="29" s="1"/>
  <c r="J251" i="29"/>
  <c r="M251" i="29" s="1"/>
  <c r="J250" i="29"/>
  <c r="M250" i="29" s="1"/>
  <c r="J249" i="29"/>
  <c r="M249" i="29" s="1"/>
  <c r="J248" i="29"/>
  <c r="M248" i="29" s="1"/>
  <c r="J247" i="29"/>
  <c r="M247" i="29" s="1"/>
  <c r="J246" i="29"/>
  <c r="M246" i="29" s="1"/>
  <c r="M245" i="29"/>
  <c r="J244" i="29"/>
  <c r="M244" i="29" s="1"/>
  <c r="J243" i="29"/>
  <c r="M243" i="29" s="1"/>
  <c r="J239" i="29"/>
  <c r="M239" i="29" s="1"/>
  <c r="J235" i="29"/>
  <c r="J229" i="29"/>
  <c r="M229" i="29" s="1"/>
  <c r="J228" i="29"/>
  <c r="M228" i="29" s="1"/>
  <c r="J227" i="29"/>
  <c r="M227" i="29" s="1"/>
  <c r="J223" i="29"/>
  <c r="M223" i="29" s="1"/>
  <c r="J222" i="29"/>
  <c r="M222" i="29" s="1"/>
  <c r="J221" i="29"/>
  <c r="M221" i="29" s="1"/>
  <c r="J220" i="29"/>
  <c r="M220" i="29" s="1"/>
  <c r="J216" i="29"/>
  <c r="J212" i="29"/>
  <c r="J208" i="29"/>
  <c r="M208" i="29" s="1"/>
  <c r="J204" i="29"/>
  <c r="M204" i="29" s="1"/>
  <c r="J203" i="29"/>
  <c r="M203" i="29" s="1"/>
  <c r="J199" i="29"/>
  <c r="M199" i="29" s="1"/>
  <c r="J193" i="29"/>
  <c r="J189" i="29"/>
  <c r="M189" i="29" s="1"/>
  <c r="J188" i="29"/>
  <c r="J187" i="29"/>
  <c r="J186" i="29"/>
  <c r="N186" i="29" s="1"/>
  <c r="J185" i="29"/>
  <c r="J184" i="29"/>
  <c r="J183" i="29"/>
  <c r="J182" i="29"/>
  <c r="J180" i="29"/>
  <c r="M180" i="29" s="1"/>
  <c r="J179" i="29"/>
  <c r="M179" i="29" s="1"/>
  <c r="J178" i="29"/>
  <c r="M178" i="29" s="1"/>
  <c r="J172" i="29"/>
  <c r="M172" i="29" s="1"/>
  <c r="J168" i="29"/>
  <c r="J164" i="29"/>
  <c r="M164" i="29" s="1"/>
  <c r="J163" i="29"/>
  <c r="M163" i="29" s="1"/>
  <c r="J162" i="29"/>
  <c r="M162" i="29" s="1"/>
  <c r="J161" i="29"/>
  <c r="M161" i="29" s="1"/>
  <c r="J157" i="29"/>
  <c r="J154" i="29"/>
  <c r="N154" i="29" s="1"/>
  <c r="J151" i="29"/>
  <c r="J148" i="29"/>
  <c r="J145" i="29"/>
  <c r="J142" i="29"/>
  <c r="J139" i="29"/>
  <c r="J136" i="29"/>
  <c r="J133" i="29"/>
  <c r="J130" i="29"/>
  <c r="J127" i="29"/>
  <c r="J124" i="29"/>
  <c r="M124" i="29" s="1"/>
  <c r="J123" i="29"/>
  <c r="M123" i="29" s="1"/>
  <c r="J122" i="29"/>
  <c r="M122" i="29" s="1"/>
  <c r="J121" i="29"/>
  <c r="M121" i="29" s="1"/>
  <c r="J120" i="29"/>
  <c r="M120" i="29" s="1"/>
  <c r="J119" i="29"/>
  <c r="M119" i="29" s="1"/>
  <c r="J118" i="29"/>
  <c r="M118" i="29" s="1"/>
  <c r="J117" i="29"/>
  <c r="M117" i="29" s="1"/>
  <c r="J116" i="29"/>
  <c r="M116" i="29" s="1"/>
  <c r="J115" i="29"/>
  <c r="J114" i="29"/>
  <c r="M114" i="29" s="1"/>
  <c r="J113" i="29"/>
  <c r="M113" i="29" s="1"/>
  <c r="J112" i="29"/>
  <c r="M112" i="29" s="1"/>
  <c r="J111" i="29"/>
  <c r="M111" i="29" s="1"/>
  <c r="J110" i="29"/>
  <c r="M110" i="29" s="1"/>
  <c r="J109" i="29"/>
  <c r="M109" i="29" s="1"/>
  <c r="J108" i="29"/>
  <c r="M108" i="29" s="1"/>
  <c r="J107" i="29"/>
  <c r="M107" i="29" s="1"/>
  <c r="J106" i="29"/>
  <c r="M106" i="29" s="1"/>
  <c r="J102" i="29"/>
  <c r="M102" i="29" s="1"/>
  <c r="J101" i="29"/>
  <c r="M101" i="29" s="1"/>
  <c r="J95" i="29"/>
  <c r="J91" i="29"/>
  <c r="J90" i="29"/>
  <c r="N90" i="29" s="1"/>
  <c r="J89" i="29"/>
  <c r="J88" i="29"/>
  <c r="M88" i="29" s="1"/>
  <c r="J86" i="29"/>
  <c r="M86" i="29" s="1"/>
  <c r="J85" i="29"/>
  <c r="M85" i="29" s="1"/>
  <c r="J84" i="29"/>
  <c r="M84" i="29" s="1"/>
  <c r="J78" i="29"/>
  <c r="J74" i="29"/>
  <c r="M74" i="29" s="1"/>
  <c r="J70" i="29"/>
  <c r="J66" i="29"/>
  <c r="J65" i="29"/>
  <c r="M65" i="29" s="1"/>
  <c r="J62" i="29"/>
  <c r="J56" i="29"/>
  <c r="M56" i="29" s="1"/>
  <c r="J55" i="29"/>
  <c r="M55" i="29" s="1"/>
  <c r="J51" i="29"/>
  <c r="M51" i="29" s="1"/>
  <c r="J47" i="29"/>
  <c r="M47" i="29" s="1"/>
  <c r="J46" i="29"/>
  <c r="M46" i="29" s="1"/>
  <c r="J45" i="29"/>
  <c r="M45" i="29" s="1"/>
  <c r="J44" i="29"/>
  <c r="M44" i="29" s="1"/>
  <c r="J40" i="29"/>
  <c r="M40" i="29" s="1"/>
  <c r="J36" i="29"/>
  <c r="J32" i="29"/>
  <c r="J28" i="29"/>
  <c r="M28" i="29" s="1"/>
  <c r="J24" i="29"/>
  <c r="J23" i="29"/>
  <c r="M23" i="29" s="1"/>
  <c r="J22" i="29"/>
  <c r="J18" i="29"/>
  <c r="N18" i="29" s="1"/>
  <c r="I462" i="29"/>
  <c r="I461" i="29" s="1"/>
  <c r="I460" i="29" s="1"/>
  <c r="I458" i="29"/>
  <c r="I457" i="29" s="1"/>
  <c r="I456" i="29" s="1"/>
  <c r="I454" i="29"/>
  <c r="I453" i="29" s="1"/>
  <c r="I452" i="29" s="1"/>
  <c r="I450" i="29"/>
  <c r="I449" i="29" s="1"/>
  <c r="I448" i="29" s="1"/>
  <c r="I446" i="29"/>
  <c r="I445" i="29" s="1"/>
  <c r="I444" i="29" s="1"/>
  <c r="I442" i="29"/>
  <c r="I441" i="29" s="1"/>
  <c r="I440" i="29" s="1"/>
  <c r="I438" i="29"/>
  <c r="I437" i="29" s="1"/>
  <c r="I436" i="29" s="1"/>
  <c r="I427" i="29"/>
  <c r="I426" i="29" s="1"/>
  <c r="I425" i="29" s="1"/>
  <c r="I421" i="29"/>
  <c r="I420" i="29" s="1"/>
  <c r="I419" i="29" s="1"/>
  <c r="I418" i="29" s="1"/>
  <c r="I415" i="29"/>
  <c r="I414" i="29" s="1"/>
  <c r="I409" i="29"/>
  <c r="I408" i="29" s="1"/>
  <c r="I407" i="29" s="1"/>
  <c r="I405" i="29"/>
  <c r="I404" i="29" s="1"/>
  <c r="I403" i="29" s="1"/>
  <c r="I401" i="29"/>
  <c r="I400" i="29" s="1"/>
  <c r="I399" i="29" s="1"/>
  <c r="I397" i="29"/>
  <c r="I396" i="29" s="1"/>
  <c r="I395" i="29" s="1"/>
  <c r="I393" i="29"/>
  <c r="I392" i="29" s="1"/>
  <c r="I391" i="29" s="1"/>
  <c r="I387" i="29"/>
  <c r="I386" i="29" s="1"/>
  <c r="I385" i="29" s="1"/>
  <c r="I383" i="29"/>
  <c r="I382" i="29" s="1"/>
  <c r="I381" i="29" s="1"/>
  <c r="I376" i="29"/>
  <c r="I375" i="29" s="1"/>
  <c r="I374" i="29" s="1"/>
  <c r="I372" i="29"/>
  <c r="I371" i="29" s="1"/>
  <c r="I370" i="29" s="1"/>
  <c r="I367" i="29"/>
  <c r="I366" i="29" s="1"/>
  <c r="I365" i="29" s="1"/>
  <c r="I363" i="29"/>
  <c r="I362" i="29" s="1"/>
  <c r="I361" i="29" s="1"/>
  <c r="I336" i="29"/>
  <c r="I335" i="29" s="1"/>
  <c r="I334" i="29" s="1"/>
  <c r="I331" i="29"/>
  <c r="I330" i="29" s="1"/>
  <c r="I329" i="29" s="1"/>
  <c r="I327" i="29"/>
  <c r="I326" i="29" s="1"/>
  <c r="I325" i="29" s="1"/>
  <c r="I319" i="29"/>
  <c r="I318" i="29" s="1"/>
  <c r="I317" i="29" s="1"/>
  <c r="I303" i="29"/>
  <c r="I290" i="29"/>
  <c r="I283" i="29"/>
  <c r="I282" i="29" s="1"/>
  <c r="I281" i="29" s="1"/>
  <c r="I279" i="29"/>
  <c r="I278" i="29" s="1"/>
  <c r="I277" i="29" s="1"/>
  <c r="I275" i="29"/>
  <c r="I274" i="29" s="1"/>
  <c r="I273" i="29" s="1"/>
  <c r="I271" i="29"/>
  <c r="I270" i="29" s="1"/>
  <c r="I269" i="29" s="1"/>
  <c r="I267" i="29"/>
  <c r="I266" i="29" s="1"/>
  <c r="I265" i="29" s="1"/>
  <c r="I242" i="29"/>
  <c r="I241" i="29" s="1"/>
  <c r="I240" i="29" s="1"/>
  <c r="I238" i="29"/>
  <c r="I237" i="29" s="1"/>
  <c r="I236" i="29" s="1"/>
  <c r="I234" i="29"/>
  <c r="I233" i="29" s="1"/>
  <c r="I232" i="29" s="1"/>
  <c r="I226" i="29"/>
  <c r="I225" i="29" s="1"/>
  <c r="I224" i="29" s="1"/>
  <c r="I219" i="29"/>
  <c r="I218" i="29" s="1"/>
  <c r="I217" i="29" s="1"/>
  <c r="I215" i="29"/>
  <c r="I214" i="29" s="1"/>
  <c r="I213" i="29" s="1"/>
  <c r="I211" i="29"/>
  <c r="I210" i="29" s="1"/>
  <c r="I209" i="29" s="1"/>
  <c r="I207" i="29"/>
  <c r="I206" i="29" s="1"/>
  <c r="I202" i="29"/>
  <c r="I201" i="29" s="1"/>
  <c r="I200" i="29" s="1"/>
  <c r="I198" i="29"/>
  <c r="I197" i="29" s="1"/>
  <c r="I196" i="29" s="1"/>
  <c r="I192" i="29"/>
  <c r="I191" i="29" s="1"/>
  <c r="I190" i="29" s="1"/>
  <c r="I181" i="29"/>
  <c r="I177" i="29"/>
  <c r="I171" i="29"/>
  <c r="I170" i="29" s="1"/>
  <c r="I169" i="29" s="1"/>
  <c r="I167" i="29"/>
  <c r="I166" i="29" s="1"/>
  <c r="I165" i="29" s="1"/>
  <c r="I160" i="29"/>
  <c r="I159" i="29" s="1"/>
  <c r="I158" i="29" s="1"/>
  <c r="I156" i="29"/>
  <c r="I155" i="29" s="1"/>
  <c r="I153" i="29"/>
  <c r="I152" i="29" s="1"/>
  <c r="I150" i="29"/>
  <c r="I149" i="29" s="1"/>
  <c r="I147" i="29"/>
  <c r="I146" i="29" s="1"/>
  <c r="I144" i="29"/>
  <c r="I143" i="29" s="1"/>
  <c r="I141" i="29"/>
  <c r="I140" i="29" s="1"/>
  <c r="I138" i="29"/>
  <c r="I137" i="29" s="1"/>
  <c r="I135" i="29"/>
  <c r="I134" i="29" s="1"/>
  <c r="I132" i="29"/>
  <c r="I131" i="29" s="1"/>
  <c r="I129" i="29"/>
  <c r="I128" i="29" s="1"/>
  <c r="I126" i="29"/>
  <c r="I125" i="29" s="1"/>
  <c r="I105" i="29"/>
  <c r="I104" i="29" s="1"/>
  <c r="I100" i="29"/>
  <c r="I99" i="29" s="1"/>
  <c r="I98" i="29" s="1"/>
  <c r="I94" i="29"/>
  <c r="I93" i="29" s="1"/>
  <c r="I92" i="29" s="1"/>
  <c r="I87" i="29"/>
  <c r="I83" i="29"/>
  <c r="I77" i="29"/>
  <c r="I76" i="29" s="1"/>
  <c r="I75" i="29" s="1"/>
  <c r="I73" i="29"/>
  <c r="I72" i="29" s="1"/>
  <c r="I71" i="29" s="1"/>
  <c r="I69" i="29"/>
  <c r="I68" i="29" s="1"/>
  <c r="I67" i="29" s="1"/>
  <c r="I64" i="29"/>
  <c r="I63" i="29" s="1"/>
  <c r="I61" i="29"/>
  <c r="I60" i="29" s="1"/>
  <c r="I59" i="29" s="1"/>
  <c r="I54" i="29"/>
  <c r="I53" i="29" s="1"/>
  <c r="I52" i="29" s="1"/>
  <c r="I50" i="29"/>
  <c r="I49" i="29" s="1"/>
  <c r="I48" i="29" s="1"/>
  <c r="I43" i="29"/>
  <c r="I42" i="29" s="1"/>
  <c r="I41" i="29" s="1"/>
  <c r="I39" i="29"/>
  <c r="I38" i="29"/>
  <c r="I37" i="29" s="1"/>
  <c r="I35" i="29"/>
  <c r="I34" i="29" s="1"/>
  <c r="I33" i="29" s="1"/>
  <c r="I31" i="29"/>
  <c r="I30" i="29" s="1"/>
  <c r="I29" i="29" s="1"/>
  <c r="I27" i="29"/>
  <c r="I26" i="29" s="1"/>
  <c r="I25" i="29" s="1"/>
  <c r="I21" i="29"/>
  <c r="I20" i="29" s="1"/>
  <c r="I19" i="29" s="1"/>
  <c r="I17" i="29"/>
  <c r="I16" i="29" s="1"/>
  <c r="I15" i="29" s="1"/>
  <c r="H462" i="29"/>
  <c r="H461" i="29" s="1"/>
  <c r="H458" i="29"/>
  <c r="H457" i="29" s="1"/>
  <c r="H456" i="29" s="1"/>
  <c r="H454" i="29"/>
  <c r="H453" i="29" s="1"/>
  <c r="H450" i="29"/>
  <c r="H449" i="29" s="1"/>
  <c r="H446" i="29"/>
  <c r="H445" i="29" s="1"/>
  <c r="H442" i="29"/>
  <c r="H441" i="29" s="1"/>
  <c r="H440" i="29" s="1"/>
  <c r="H427" i="29"/>
  <c r="H426" i="29" s="1"/>
  <c r="H425" i="29" s="1"/>
  <c r="H424" i="29" s="1"/>
  <c r="H434" i="29" s="1"/>
  <c r="H409" i="29"/>
  <c r="J409" i="29" s="1"/>
  <c r="H405" i="29"/>
  <c r="H404" i="29"/>
  <c r="H401" i="29"/>
  <c r="J401" i="29" s="1"/>
  <c r="H397" i="29"/>
  <c r="H393" i="29"/>
  <c r="J393" i="29" s="1"/>
  <c r="H387" i="29"/>
  <c r="H383" i="29"/>
  <c r="H382" i="29"/>
  <c r="H381" i="29" s="1"/>
  <c r="H376" i="29"/>
  <c r="J376" i="29" s="1"/>
  <c r="H372" i="29"/>
  <c r="H367" i="29"/>
  <c r="H363" i="29"/>
  <c r="H362" i="29" s="1"/>
  <c r="H361" i="29" s="1"/>
  <c r="J361" i="29" s="1"/>
  <c r="H336" i="29"/>
  <c r="J336" i="29" s="1"/>
  <c r="H331" i="29"/>
  <c r="H330" i="29" s="1"/>
  <c r="H329" i="29" s="1"/>
  <c r="J329" i="29" s="1"/>
  <c r="H327" i="29"/>
  <c r="J327" i="29" s="1"/>
  <c r="H319" i="29"/>
  <c r="J319" i="29" s="1"/>
  <c r="H303" i="29"/>
  <c r="J303" i="29" s="1"/>
  <c r="H290" i="29"/>
  <c r="J290" i="29" s="1"/>
  <c r="M290" i="29" s="1"/>
  <c r="H283" i="29"/>
  <c r="J283" i="29" s="1"/>
  <c r="H279" i="29"/>
  <c r="H278" i="29" s="1"/>
  <c r="H277" i="29" s="1"/>
  <c r="H275" i="29"/>
  <c r="H274" i="29" s="1"/>
  <c r="H273" i="29" s="1"/>
  <c r="J273" i="29" s="1"/>
  <c r="H271" i="29"/>
  <c r="H267" i="29"/>
  <c r="H266" i="29" s="1"/>
  <c r="H242" i="29"/>
  <c r="H241" i="29" s="1"/>
  <c r="H240" i="29" s="1"/>
  <c r="H238" i="29"/>
  <c r="J238" i="29" s="1"/>
  <c r="M238" i="29" s="1"/>
  <c r="H237" i="29"/>
  <c r="H236" i="29" s="1"/>
  <c r="H234" i="29"/>
  <c r="H233" i="29" s="1"/>
  <c r="H232" i="29" s="1"/>
  <c r="H226" i="29"/>
  <c r="H219" i="29"/>
  <c r="H218" i="29" s="1"/>
  <c r="H217" i="29" s="1"/>
  <c r="J217" i="29" s="1"/>
  <c r="H215" i="29"/>
  <c r="H214" i="29" s="1"/>
  <c r="H213" i="29" s="1"/>
  <c r="J213" i="29" s="1"/>
  <c r="H211" i="29"/>
  <c r="H210" i="29" s="1"/>
  <c r="H209" i="29" s="1"/>
  <c r="H207" i="29"/>
  <c r="H206" i="29" s="1"/>
  <c r="H205" i="29" s="1"/>
  <c r="H202" i="29"/>
  <c r="J202" i="29" s="1"/>
  <c r="M202" i="29" s="1"/>
  <c r="H201" i="29"/>
  <c r="H200" i="29" s="1"/>
  <c r="J200" i="29" s="1"/>
  <c r="H198" i="29"/>
  <c r="H197" i="29" s="1"/>
  <c r="H192" i="29"/>
  <c r="H191" i="29" s="1"/>
  <c r="H190" i="29" s="1"/>
  <c r="H181" i="29"/>
  <c r="H177" i="29"/>
  <c r="H176" i="29" s="1"/>
  <c r="H175" i="29" s="1"/>
  <c r="H171" i="29"/>
  <c r="H170" i="29" s="1"/>
  <c r="H169" i="29" s="1"/>
  <c r="H167" i="29"/>
  <c r="H166" i="29" s="1"/>
  <c r="H165" i="29" s="1"/>
  <c r="H160" i="29"/>
  <c r="J160" i="29" s="1"/>
  <c r="H156" i="29"/>
  <c r="H155" i="29" s="1"/>
  <c r="H153" i="29"/>
  <c r="H152" i="29" s="1"/>
  <c r="J152" i="29" s="1"/>
  <c r="H150" i="29"/>
  <c r="H147" i="29"/>
  <c r="H146" i="29" s="1"/>
  <c r="H144" i="29"/>
  <c r="H143" i="29"/>
  <c r="J143" i="29" s="1"/>
  <c r="H141" i="29"/>
  <c r="H138" i="29"/>
  <c r="H137" i="29" s="1"/>
  <c r="H135" i="29"/>
  <c r="H132" i="29"/>
  <c r="J132" i="29" s="1"/>
  <c r="H129" i="29"/>
  <c r="H128" i="29" s="1"/>
  <c r="J128" i="29" s="1"/>
  <c r="H126" i="29"/>
  <c r="H125" i="29" s="1"/>
  <c r="H105" i="29"/>
  <c r="H104" i="29" s="1"/>
  <c r="J104" i="29" s="1"/>
  <c r="H100" i="29"/>
  <c r="J100" i="29" s="1"/>
  <c r="H94" i="29"/>
  <c r="H93" i="29" s="1"/>
  <c r="H87" i="29"/>
  <c r="H83" i="29"/>
  <c r="J83" i="29" s="1"/>
  <c r="H77" i="29"/>
  <c r="H76" i="29" s="1"/>
  <c r="H75" i="29" s="1"/>
  <c r="H69" i="29"/>
  <c r="H64" i="29"/>
  <c r="J64" i="29" s="1"/>
  <c r="H54" i="29"/>
  <c r="H43" i="29"/>
  <c r="H50" i="29"/>
  <c r="H49" i="29" s="1"/>
  <c r="H48" i="29" s="1"/>
  <c r="J48" i="29" s="1"/>
  <c r="H39" i="29"/>
  <c r="H35" i="29"/>
  <c r="H34" i="29" s="1"/>
  <c r="H33" i="29" s="1"/>
  <c r="H31" i="29"/>
  <c r="J31" i="29" s="1"/>
  <c r="H30" i="29"/>
  <c r="H27" i="29"/>
  <c r="H21" i="29"/>
  <c r="H20" i="29" s="1"/>
  <c r="H17" i="29"/>
  <c r="H16" i="29" s="1"/>
  <c r="H15" i="29" s="1"/>
  <c r="A332" i="29"/>
  <c r="J150" i="29" l="1"/>
  <c r="H392" i="29"/>
  <c r="J167" i="29"/>
  <c r="J190" i="29"/>
  <c r="K419" i="29"/>
  <c r="K418" i="29" s="1"/>
  <c r="J33" i="29"/>
  <c r="J155" i="29"/>
  <c r="J226" i="29"/>
  <c r="M226" i="29" s="1"/>
  <c r="J383" i="29"/>
  <c r="J456" i="29"/>
  <c r="J206" i="29"/>
  <c r="I289" i="29"/>
  <c r="I288" i="29" s="1"/>
  <c r="I287" i="29" s="1"/>
  <c r="I286" i="29" s="1"/>
  <c r="J236" i="29"/>
  <c r="J381" i="29"/>
  <c r="M381" i="29" s="1"/>
  <c r="J125" i="29"/>
  <c r="J146" i="29"/>
  <c r="M146" i="29" s="1"/>
  <c r="J156" i="29"/>
  <c r="N156" i="29" s="1"/>
  <c r="J232" i="29"/>
  <c r="M232" i="29" s="1"/>
  <c r="H282" i="29"/>
  <c r="H281" i="29" s="1"/>
  <c r="J281" i="29" s="1"/>
  <c r="H318" i="29"/>
  <c r="H317" i="29" s="1"/>
  <c r="H375" i="29"/>
  <c r="H400" i="29"/>
  <c r="H399" i="29" s="1"/>
  <c r="J399" i="29" s="1"/>
  <c r="M399" i="29" s="1"/>
  <c r="H408" i="29"/>
  <c r="K103" i="29"/>
  <c r="K97" i="29" s="1"/>
  <c r="H265" i="29"/>
  <c r="J265" i="29" s="1"/>
  <c r="J266" i="29"/>
  <c r="I58" i="29"/>
  <c r="J137" i="29"/>
  <c r="J209" i="29"/>
  <c r="J105" i="29"/>
  <c r="J153" i="29"/>
  <c r="N153" i="29" s="1"/>
  <c r="J198" i="29"/>
  <c r="M198" i="29" s="1"/>
  <c r="J214" i="29"/>
  <c r="J363" i="29"/>
  <c r="M363" i="29" s="1"/>
  <c r="J458" i="29"/>
  <c r="M458" i="29" s="1"/>
  <c r="K231" i="29"/>
  <c r="N189" i="29"/>
  <c r="H63" i="29"/>
  <c r="J63" i="29" s="1"/>
  <c r="H131" i="29"/>
  <c r="J131" i="29" s="1"/>
  <c r="H149" i="29"/>
  <c r="J149" i="29" s="1"/>
  <c r="J277" i="29"/>
  <c r="J75" i="29"/>
  <c r="J462" i="29"/>
  <c r="J129" i="29"/>
  <c r="N129" i="29" s="1"/>
  <c r="J275" i="29"/>
  <c r="M275" i="29" s="1"/>
  <c r="L289" i="29"/>
  <c r="L288" i="29" s="1"/>
  <c r="N239" i="29"/>
  <c r="J317" i="29"/>
  <c r="J49" i="29"/>
  <c r="J177" i="29"/>
  <c r="J201" i="29"/>
  <c r="J219" i="29"/>
  <c r="M219" i="29" s="1"/>
  <c r="J233" i="29"/>
  <c r="J241" i="29"/>
  <c r="M241" i="29" s="1"/>
  <c r="J426" i="29"/>
  <c r="M426" i="29" s="1"/>
  <c r="J454" i="29"/>
  <c r="K14" i="29"/>
  <c r="K82" i="29"/>
  <c r="K81" i="29" s="1"/>
  <c r="K80" i="29" s="1"/>
  <c r="L389" i="29"/>
  <c r="N28" i="29"/>
  <c r="N333" i="29"/>
  <c r="J169" i="29"/>
  <c r="J50" i="29"/>
  <c r="J166" i="29"/>
  <c r="J278" i="29"/>
  <c r="M278" i="29" s="1"/>
  <c r="J362" i="29"/>
  <c r="J427" i="29"/>
  <c r="M427" i="29" s="1"/>
  <c r="K389" i="29"/>
  <c r="N88" i="29"/>
  <c r="H19" i="29"/>
  <c r="J19" i="29" s="1"/>
  <c r="J20" i="29"/>
  <c r="H448" i="29"/>
  <c r="J448" i="29" s="1"/>
  <c r="J449" i="29"/>
  <c r="M449" i="29" s="1"/>
  <c r="H196" i="29"/>
  <c r="J196" i="29" s="1"/>
  <c r="J197" i="29"/>
  <c r="M197" i="29" s="1"/>
  <c r="I424" i="29"/>
  <c r="I434" i="29" s="1"/>
  <c r="J434" i="29" s="1"/>
  <c r="J425" i="29"/>
  <c r="M425" i="29" s="1"/>
  <c r="N78" i="29"/>
  <c r="M78" i="29"/>
  <c r="N305" i="29"/>
  <c r="M305" i="29"/>
  <c r="L37" i="29"/>
  <c r="J27" i="29"/>
  <c r="M27" i="29" s="1"/>
  <c r="M154" i="29"/>
  <c r="H92" i="29"/>
  <c r="J93" i="29"/>
  <c r="N130" i="29"/>
  <c r="M130" i="29"/>
  <c r="J210" i="29"/>
  <c r="J242" i="29"/>
  <c r="M242" i="29" s="1"/>
  <c r="J240" i="29"/>
  <c r="M240" i="29" s="1"/>
  <c r="J424" i="29"/>
  <c r="M424" i="29" s="1"/>
  <c r="N66" i="29"/>
  <c r="M66" i="29"/>
  <c r="J267" i="29"/>
  <c r="M267" i="29" s="1"/>
  <c r="J450" i="29"/>
  <c r="M450" i="29" s="1"/>
  <c r="H386" i="29"/>
  <c r="J387" i="29"/>
  <c r="N32" i="29"/>
  <c r="M32" i="29"/>
  <c r="J94" i="29"/>
  <c r="M94" i="29" s="1"/>
  <c r="H460" i="29"/>
  <c r="J460" i="29" s="1"/>
  <c r="J461" i="29"/>
  <c r="M461" i="29" s="1"/>
  <c r="N70" i="29"/>
  <c r="M70" i="29"/>
  <c r="N115" i="29"/>
  <c r="M115" i="29"/>
  <c r="J147" i="29"/>
  <c r="J170" i="29"/>
  <c r="N182" i="29"/>
  <c r="M182" i="29"/>
  <c r="J234" i="29"/>
  <c r="M234" i="29" s="1"/>
  <c r="J441" i="29"/>
  <c r="M441" i="29" s="1"/>
  <c r="M139" i="29"/>
  <c r="N139" i="29"/>
  <c r="J135" i="29"/>
  <c r="M135" i="29" s="1"/>
  <c r="H134" i="29"/>
  <c r="J134" i="29" s="1"/>
  <c r="M134" i="29" s="1"/>
  <c r="H29" i="29"/>
  <c r="J29" i="29" s="1"/>
  <c r="J30" i="29"/>
  <c r="M30" i="29" s="1"/>
  <c r="J181" i="29"/>
  <c r="H140" i="29"/>
  <c r="J140" i="29" s="1"/>
  <c r="M140" i="29" s="1"/>
  <c r="J141" i="29"/>
  <c r="N141" i="29" s="1"/>
  <c r="J405" i="29"/>
  <c r="L42" i="29"/>
  <c r="H407" i="29"/>
  <c r="J408" i="29"/>
  <c r="M408" i="29" s="1"/>
  <c r="H38" i="29"/>
  <c r="J39" i="29"/>
  <c r="J144" i="29"/>
  <c r="N144" i="29" s="1"/>
  <c r="J165" i="29"/>
  <c r="H225" i="29"/>
  <c r="J271" i="29"/>
  <c r="H366" i="29"/>
  <c r="J367" i="29"/>
  <c r="M367" i="29" s="1"/>
  <c r="H391" i="29"/>
  <c r="J391" i="29" s="1"/>
  <c r="M391" i="29" s="1"/>
  <c r="J392" i="29"/>
  <c r="M392" i="29" s="1"/>
  <c r="J440" i="29"/>
  <c r="I205" i="29"/>
  <c r="J205" i="29" s="1"/>
  <c r="M205" i="29" s="1"/>
  <c r="J34" i="29"/>
  <c r="J171" i="29"/>
  <c r="M171" i="29" s="1"/>
  <c r="N193" i="29"/>
  <c r="M193" i="29"/>
  <c r="M235" i="29"/>
  <c r="N235" i="29"/>
  <c r="J282" i="29"/>
  <c r="M282" i="29" s="1"/>
  <c r="N310" i="29"/>
  <c r="M310" i="29"/>
  <c r="J330" i="29"/>
  <c r="M330" i="29" s="1"/>
  <c r="J382" i="29"/>
  <c r="M382" i="29" s="1"/>
  <c r="J442" i="29"/>
  <c r="M442" i="29" s="1"/>
  <c r="L53" i="29"/>
  <c r="H452" i="29"/>
  <c r="J452" i="29" s="1"/>
  <c r="J453" i="29"/>
  <c r="M453" i="29" s="1"/>
  <c r="N142" i="29"/>
  <c r="M142" i="29"/>
  <c r="H403" i="29"/>
  <c r="J403" i="29" s="1"/>
  <c r="M403" i="29" s="1"/>
  <c r="J404" i="29"/>
  <c r="M404" i="29" s="1"/>
  <c r="N91" i="29"/>
  <c r="M91" i="29"/>
  <c r="N145" i="29"/>
  <c r="M145" i="29"/>
  <c r="N307" i="29"/>
  <c r="M307" i="29"/>
  <c r="I103" i="29"/>
  <c r="I173" i="29" s="1"/>
  <c r="J21" i="29"/>
  <c r="M21" i="29" s="1"/>
  <c r="M377" i="29"/>
  <c r="N377" i="29"/>
  <c r="H371" i="29"/>
  <c r="J372" i="29"/>
  <c r="M372" i="29" s="1"/>
  <c r="H444" i="29"/>
  <c r="J444" i="29" s="1"/>
  <c r="J445" i="29"/>
  <c r="N24" i="29"/>
  <c r="M24" i="29"/>
  <c r="J126" i="29"/>
  <c r="N126" i="29" s="1"/>
  <c r="N302" i="29"/>
  <c r="M302" i="29"/>
  <c r="J331" i="29"/>
  <c r="M331" i="29" s="1"/>
  <c r="J457" i="29"/>
  <c r="M457" i="29" s="1"/>
  <c r="L20" i="29"/>
  <c r="L34" i="29"/>
  <c r="L170" i="29"/>
  <c r="L210" i="29"/>
  <c r="L361" i="29"/>
  <c r="M362" i="29"/>
  <c r="L448" i="29"/>
  <c r="J54" i="29"/>
  <c r="M54" i="29" s="1"/>
  <c r="H53" i="29"/>
  <c r="N62" i="29"/>
  <c r="M62" i="29"/>
  <c r="M187" i="29"/>
  <c r="N187" i="29"/>
  <c r="H68" i="29"/>
  <c r="J69" i="29"/>
  <c r="M69" i="29" s="1"/>
  <c r="H42" i="29"/>
  <c r="J43" i="29"/>
  <c r="M43" i="29" s="1"/>
  <c r="J87" i="29"/>
  <c r="M87" i="29" s="1"/>
  <c r="H82" i="29"/>
  <c r="H326" i="29"/>
  <c r="H374" i="29"/>
  <c r="J374" i="29" s="1"/>
  <c r="J375" i="29"/>
  <c r="M375" i="29" s="1"/>
  <c r="J397" i="29"/>
  <c r="M397" i="29" s="1"/>
  <c r="H396" i="29"/>
  <c r="I82" i="29"/>
  <c r="I81" i="29" s="1"/>
  <c r="I80" i="29" s="1"/>
  <c r="I435" i="29"/>
  <c r="J138" i="29"/>
  <c r="M138" i="29" s="1"/>
  <c r="N185" i="29"/>
  <c r="M185" i="29"/>
  <c r="J218" i="29"/>
  <c r="M218" i="29" s="1"/>
  <c r="J274" i="29"/>
  <c r="M274" i="29" s="1"/>
  <c r="J446" i="29"/>
  <c r="L68" i="29"/>
  <c r="M90" i="29"/>
  <c r="N89" i="29"/>
  <c r="M89" i="29"/>
  <c r="H194" i="29"/>
  <c r="J211" i="29"/>
  <c r="M211" i="29" s="1"/>
  <c r="M186" i="29"/>
  <c r="L137" i="29"/>
  <c r="L236" i="29"/>
  <c r="L273" i="29"/>
  <c r="M273" i="29" s="1"/>
  <c r="L281" i="29"/>
  <c r="M281" i="29" s="1"/>
  <c r="H26" i="29"/>
  <c r="H99" i="29"/>
  <c r="J99" i="29" s="1"/>
  <c r="H159" i="29"/>
  <c r="H270" i="29"/>
  <c r="H335" i="29"/>
  <c r="I380" i="29"/>
  <c r="J35" i="29"/>
  <c r="M35" i="29" s="1"/>
  <c r="J76" i="29"/>
  <c r="N148" i="29"/>
  <c r="M148" i="29"/>
  <c r="M188" i="29"/>
  <c r="N188" i="29"/>
  <c r="N212" i="29"/>
  <c r="M212" i="29"/>
  <c r="M268" i="29"/>
  <c r="N268" i="29"/>
  <c r="M276" i="29"/>
  <c r="N276" i="29"/>
  <c r="N284" i="29"/>
  <c r="M284" i="29"/>
  <c r="N308" i="29"/>
  <c r="M308" i="29"/>
  <c r="N324" i="29"/>
  <c r="M324" i="29"/>
  <c r="M332" i="29"/>
  <c r="N332" i="29"/>
  <c r="N364" i="29"/>
  <c r="M364" i="29"/>
  <c r="M31" i="29"/>
  <c r="L93" i="29"/>
  <c r="N94" i="29"/>
  <c r="L166" i="29"/>
  <c r="M167" i="29"/>
  <c r="N167" i="29"/>
  <c r="L191" i="29"/>
  <c r="L224" i="29"/>
  <c r="M319" i="29"/>
  <c r="K378" i="29"/>
  <c r="L370" i="29"/>
  <c r="M387" i="29"/>
  <c r="M445" i="29"/>
  <c r="N301" i="29"/>
  <c r="L125" i="29"/>
  <c r="M125" i="29" s="1"/>
  <c r="L149" i="29"/>
  <c r="M149" i="29" s="1"/>
  <c r="N150" i="29"/>
  <c r="M265" i="29"/>
  <c r="L434" i="29"/>
  <c r="M206" i="29"/>
  <c r="I176" i="29"/>
  <c r="I194" i="29" s="1"/>
  <c r="M36" i="29"/>
  <c r="N36" i="29"/>
  <c r="J77" i="29"/>
  <c r="M77" i="29" s="1"/>
  <c r="N133" i="29"/>
  <c r="M133" i="29"/>
  <c r="N157" i="29"/>
  <c r="M157" i="29"/>
  <c r="J237" i="29"/>
  <c r="M237" i="29" s="1"/>
  <c r="N309" i="29"/>
  <c r="M309" i="29"/>
  <c r="N373" i="29"/>
  <c r="M373" i="29"/>
  <c r="L76" i="29"/>
  <c r="M128" i="29"/>
  <c r="M152" i="29"/>
  <c r="N283" i="29"/>
  <c r="M150" i="29"/>
  <c r="I411" i="29"/>
  <c r="M22" i="29"/>
  <c r="N22" i="29"/>
  <c r="M95" i="29"/>
  <c r="N95" i="29"/>
  <c r="M127" i="29"/>
  <c r="N127" i="29"/>
  <c r="M151" i="29"/>
  <c r="N151" i="29"/>
  <c r="M183" i="29"/>
  <c r="N183" i="29"/>
  <c r="J191" i="29"/>
  <c r="J207" i="29"/>
  <c r="M207" i="29" s="1"/>
  <c r="J215" i="29"/>
  <c r="J279" i="29"/>
  <c r="M311" i="29"/>
  <c r="N311" i="29"/>
  <c r="K58" i="29"/>
  <c r="N100" i="29"/>
  <c r="M100" i="29"/>
  <c r="L99" i="29"/>
  <c r="L131" i="29"/>
  <c r="N132" i="29"/>
  <c r="M132" i="29"/>
  <c r="L143" i="29"/>
  <c r="M143" i="29" s="1"/>
  <c r="L155" i="29"/>
  <c r="M155" i="29" s="1"/>
  <c r="L196" i="29"/>
  <c r="M196" i="29" s="1"/>
  <c r="M277" i="29"/>
  <c r="N329" i="29"/>
  <c r="N136" i="29"/>
  <c r="M136" i="29"/>
  <c r="N168" i="29"/>
  <c r="M168" i="29"/>
  <c r="N184" i="29"/>
  <c r="M184" i="29"/>
  <c r="J192" i="29"/>
  <c r="N192" i="29" s="1"/>
  <c r="N216" i="29"/>
  <c r="M216" i="29"/>
  <c r="N272" i="29"/>
  <c r="M272" i="29"/>
  <c r="N280" i="29"/>
  <c r="M280" i="29"/>
  <c r="N328" i="29"/>
  <c r="M328" i="29"/>
  <c r="L26" i="29"/>
  <c r="L60" i="29"/>
  <c r="M215" i="29"/>
  <c r="L214" i="29"/>
  <c r="K380" i="29"/>
  <c r="M405" i="29"/>
  <c r="M440" i="29"/>
  <c r="N172" i="29"/>
  <c r="M104" i="29"/>
  <c r="L159" i="29"/>
  <c r="M160" i="29"/>
  <c r="M200" i="29"/>
  <c r="M233" i="29"/>
  <c r="L29" i="29"/>
  <c r="M39" i="29"/>
  <c r="L49" i="29"/>
  <c r="M50" i="29"/>
  <c r="L63" i="29"/>
  <c r="M64" i="29"/>
  <c r="L72" i="29"/>
  <c r="M181" i="29"/>
  <c r="N181" i="29"/>
  <c r="M217" i="29"/>
  <c r="L456" i="29"/>
  <c r="M266" i="29"/>
  <c r="L82" i="29"/>
  <c r="L176" i="29"/>
  <c r="L175" i="29" s="1"/>
  <c r="M336" i="29"/>
  <c r="M376" i="29"/>
  <c r="N303" i="29"/>
  <c r="N331" i="29"/>
  <c r="L436" i="29"/>
  <c r="L444" i="29"/>
  <c r="L452" i="29"/>
  <c r="M452" i="29" s="1"/>
  <c r="L460" i="29"/>
  <c r="M460" i="29" s="1"/>
  <c r="M105" i="29"/>
  <c r="M153" i="29"/>
  <c r="M177" i="29"/>
  <c r="M201" i="29"/>
  <c r="M329" i="29"/>
  <c r="M393" i="29"/>
  <c r="M401" i="29"/>
  <c r="M409" i="29"/>
  <c r="L318" i="29"/>
  <c r="L365" i="29"/>
  <c r="L374" i="29"/>
  <c r="L414" i="29"/>
  <c r="L417" i="29" s="1"/>
  <c r="M83" i="29"/>
  <c r="M147" i="29"/>
  <c r="M283" i="29"/>
  <c r="N279" i="29"/>
  <c r="N327" i="29"/>
  <c r="L390" i="29"/>
  <c r="N336" i="29"/>
  <c r="M446" i="29"/>
  <c r="M454" i="29"/>
  <c r="M462" i="29"/>
  <c r="N147" i="29"/>
  <c r="N271" i="29"/>
  <c r="K194" i="29"/>
  <c r="L380" i="29"/>
  <c r="L419" i="29"/>
  <c r="M271" i="29"/>
  <c r="M279" i="29"/>
  <c r="M303" i="29"/>
  <c r="M327" i="29"/>
  <c r="M383" i="29"/>
  <c r="M18" i="29"/>
  <c r="J15" i="29"/>
  <c r="J16" i="29"/>
  <c r="J17" i="29"/>
  <c r="K230" i="29"/>
  <c r="K57" i="29"/>
  <c r="K79" i="29"/>
  <c r="K173" i="29"/>
  <c r="K195" i="29"/>
  <c r="K96" i="29"/>
  <c r="K285" i="29"/>
  <c r="K390" i="29"/>
  <c r="K379" i="29" s="1"/>
  <c r="K411" i="29"/>
  <c r="L411" i="29"/>
  <c r="K175" i="29"/>
  <c r="K174" i="29" s="1"/>
  <c r="K360" i="29"/>
  <c r="K417" i="29"/>
  <c r="K359" i="29"/>
  <c r="K288" i="29"/>
  <c r="K287" i="29" s="1"/>
  <c r="K471" i="29"/>
  <c r="I79" i="29"/>
  <c r="I285" i="29"/>
  <c r="I231" i="29"/>
  <c r="I390" i="29"/>
  <c r="I417" i="29"/>
  <c r="I413" i="29"/>
  <c r="I412" i="29" s="1"/>
  <c r="I57" i="29"/>
  <c r="I14" i="29"/>
  <c r="I360" i="29"/>
  <c r="I378" i="29"/>
  <c r="I389" i="29"/>
  <c r="I471" i="29"/>
  <c r="I423" i="29"/>
  <c r="H289" i="29"/>
  <c r="N138" i="29" l="1"/>
  <c r="J318" i="29"/>
  <c r="M144" i="29"/>
  <c r="N274" i="29"/>
  <c r="M137" i="29"/>
  <c r="I359" i="29"/>
  <c r="K286" i="29"/>
  <c r="N87" i="29"/>
  <c r="N278" i="29"/>
  <c r="I230" i="29"/>
  <c r="M63" i="29"/>
  <c r="I175" i="29"/>
  <c r="I174" i="29" s="1"/>
  <c r="M456" i="29"/>
  <c r="J400" i="29"/>
  <c r="M400" i="29" s="1"/>
  <c r="M126" i="29"/>
  <c r="M156" i="29"/>
  <c r="M131" i="29"/>
  <c r="I97" i="29"/>
  <c r="I195" i="29"/>
  <c r="L285" i="29"/>
  <c r="M374" i="29"/>
  <c r="M129" i="29"/>
  <c r="N275" i="29"/>
  <c r="L231" i="29"/>
  <c r="N282" i="29"/>
  <c r="M236" i="29"/>
  <c r="M192" i="29"/>
  <c r="L360" i="29"/>
  <c r="K13" i="29"/>
  <c r="K12" i="29" s="1"/>
  <c r="L213" i="29"/>
  <c r="M214" i="29"/>
  <c r="J407" i="29"/>
  <c r="M407" i="29" s="1"/>
  <c r="H385" i="29"/>
  <c r="J386" i="29"/>
  <c r="M386" i="29" s="1"/>
  <c r="H25" i="29"/>
  <c r="J25" i="29" s="1"/>
  <c r="J26" i="29"/>
  <c r="M26" i="29" s="1"/>
  <c r="L209" i="29"/>
  <c r="M210" i="29"/>
  <c r="N135" i="29"/>
  <c r="M29" i="29"/>
  <c r="L75" i="29"/>
  <c r="M76" i="29"/>
  <c r="N166" i="29"/>
  <c r="L165" i="29"/>
  <c r="M166" i="29"/>
  <c r="H325" i="29"/>
  <c r="J325" i="29" s="1"/>
  <c r="J326" i="29"/>
  <c r="M448" i="29"/>
  <c r="H370" i="29"/>
  <c r="J370" i="29" s="1"/>
  <c r="M370" i="29" s="1"/>
  <c r="J371" i="29"/>
  <c r="M371" i="29" s="1"/>
  <c r="H224" i="29"/>
  <c r="J225" i="29"/>
  <c r="M225" i="29" s="1"/>
  <c r="L41" i="29"/>
  <c r="J176" i="29"/>
  <c r="M176" i="29" s="1"/>
  <c r="H365" i="29"/>
  <c r="J366" i="29"/>
  <c r="M366" i="29" s="1"/>
  <c r="L418" i="29"/>
  <c r="L435" i="29"/>
  <c r="H67" i="29"/>
  <c r="J67" i="29" s="1"/>
  <c r="J68" i="29"/>
  <c r="M68" i="29" s="1"/>
  <c r="I379" i="29"/>
  <c r="I472" i="29" s="1"/>
  <c r="N330" i="29"/>
  <c r="M141" i="29"/>
  <c r="L103" i="29"/>
  <c r="L71" i="29"/>
  <c r="M434" i="29"/>
  <c r="H81" i="29"/>
  <c r="J82" i="29"/>
  <c r="M82" i="29" s="1"/>
  <c r="L169" i="29"/>
  <c r="M170" i="29"/>
  <c r="H103" i="29"/>
  <c r="J103" i="29" s="1"/>
  <c r="L471" i="29"/>
  <c r="L413" i="29"/>
  <c r="L59" i="29"/>
  <c r="L98" i="29"/>
  <c r="N99" i="29"/>
  <c r="M99" i="29"/>
  <c r="N93" i="29"/>
  <c r="M93" i="29"/>
  <c r="L92" i="29"/>
  <c r="L67" i="29"/>
  <c r="L52" i="29"/>
  <c r="J92" i="29"/>
  <c r="H334" i="29"/>
  <c r="J334" i="29" s="1"/>
  <c r="J335" i="29"/>
  <c r="L33" i="29"/>
  <c r="M33" i="29" s="1"/>
  <c r="M34" i="29"/>
  <c r="L158" i="29"/>
  <c r="L25" i="29"/>
  <c r="M25" i="29" s="1"/>
  <c r="H269" i="29"/>
  <c r="J270" i="29"/>
  <c r="H395" i="29"/>
  <c r="J395" i="29" s="1"/>
  <c r="M395" i="29" s="1"/>
  <c r="J396" i="29"/>
  <c r="M396" i="29" s="1"/>
  <c r="H41" i="29"/>
  <c r="J41" i="29" s="1"/>
  <c r="J42" i="29"/>
  <c r="M42" i="29" s="1"/>
  <c r="L378" i="29"/>
  <c r="M361" i="29"/>
  <c r="L19" i="29"/>
  <c r="M20" i="29"/>
  <c r="H37" i="29"/>
  <c r="J37" i="29" s="1"/>
  <c r="M37" i="29" s="1"/>
  <c r="J38" i="29"/>
  <c r="M38" i="29" s="1"/>
  <c r="H288" i="29"/>
  <c r="J288" i="29" s="1"/>
  <c r="M288" i="29" s="1"/>
  <c r="H359" i="29"/>
  <c r="J359" i="29" s="1"/>
  <c r="J289" i="29"/>
  <c r="M289" i="29" s="1"/>
  <c r="I96" i="29"/>
  <c r="L317" i="29"/>
  <c r="L287" i="29" s="1"/>
  <c r="M318" i="29"/>
  <c r="M444" i="29"/>
  <c r="L81" i="29"/>
  <c r="L48" i="29"/>
  <c r="M48" i="29" s="1"/>
  <c r="M49" i="29"/>
  <c r="M191" i="29"/>
  <c r="N191" i="29"/>
  <c r="L190" i="29"/>
  <c r="M190" i="29" s="1"/>
  <c r="H158" i="29"/>
  <c r="J159" i="29"/>
  <c r="M159" i="29" s="1"/>
  <c r="J194" i="29"/>
  <c r="H52" i="29"/>
  <c r="J53" i="29"/>
  <c r="M53" i="29" s="1"/>
  <c r="N17" i="29"/>
  <c r="M17" i="29"/>
  <c r="N15" i="29"/>
  <c r="M15" i="29"/>
  <c r="N16" i="29"/>
  <c r="M16" i="29"/>
  <c r="J175" i="29" l="1"/>
  <c r="M175" i="29" s="1"/>
  <c r="I13" i="29"/>
  <c r="J224" i="29"/>
  <c r="M224" i="29" s="1"/>
  <c r="H230" i="29"/>
  <c r="J230" i="29" s="1"/>
  <c r="H195" i="29"/>
  <c r="J195" i="29" s="1"/>
  <c r="J52" i="29"/>
  <c r="H57" i="29"/>
  <c r="J57" i="29" s="1"/>
  <c r="L194" i="29"/>
  <c r="M194" i="29" s="1"/>
  <c r="L412" i="29"/>
  <c r="J81" i="29"/>
  <c r="M81" i="29" s="1"/>
  <c r="H80" i="29"/>
  <c r="J80" i="29" s="1"/>
  <c r="M325" i="29"/>
  <c r="N325" i="29"/>
  <c r="H390" i="29"/>
  <c r="J390" i="29" s="1"/>
  <c r="M390" i="29" s="1"/>
  <c r="M270" i="29"/>
  <c r="N270" i="29"/>
  <c r="H96" i="29"/>
  <c r="J96" i="29" s="1"/>
  <c r="M41" i="29"/>
  <c r="J385" i="29"/>
  <c r="M385" i="29" s="1"/>
  <c r="H389" i="29"/>
  <c r="J389" i="29" s="1"/>
  <c r="M389" i="29" s="1"/>
  <c r="H380" i="29"/>
  <c r="L286" i="29"/>
  <c r="M317" i="29"/>
  <c r="L359" i="29"/>
  <c r="M359" i="29" s="1"/>
  <c r="M19" i="29"/>
  <c r="L14" i="29"/>
  <c r="J269" i="29"/>
  <c r="M269" i="29" s="1"/>
  <c r="H285" i="29"/>
  <c r="J285" i="29" s="1"/>
  <c r="M285" i="29" s="1"/>
  <c r="H231" i="29"/>
  <c r="J231" i="29" s="1"/>
  <c r="M231" i="29" s="1"/>
  <c r="L174" i="29"/>
  <c r="N165" i="29"/>
  <c r="M165" i="29"/>
  <c r="H411" i="29"/>
  <c r="J411" i="29" s="1"/>
  <c r="M411" i="29" s="1"/>
  <c r="M52" i="29"/>
  <c r="L57" i="29"/>
  <c r="L97" i="29"/>
  <c r="M103" i="29"/>
  <c r="J365" i="29"/>
  <c r="M365" i="29" s="1"/>
  <c r="J378" i="29"/>
  <c r="M378" i="29" s="1"/>
  <c r="H360" i="29"/>
  <c r="J360" i="29" s="1"/>
  <c r="M360" i="29" s="1"/>
  <c r="M209" i="29"/>
  <c r="L195" i="29"/>
  <c r="M195" i="29" s="1"/>
  <c r="M75" i="29"/>
  <c r="L79" i="29"/>
  <c r="M213" i="29"/>
  <c r="L230" i="29"/>
  <c r="M335" i="29"/>
  <c r="N335" i="29"/>
  <c r="M67" i="29"/>
  <c r="L58" i="29"/>
  <c r="M169" i="29"/>
  <c r="L173" i="29"/>
  <c r="J158" i="29"/>
  <c r="M158" i="29" s="1"/>
  <c r="L80" i="29"/>
  <c r="M334" i="29"/>
  <c r="N334" i="29"/>
  <c r="N92" i="29"/>
  <c r="M92" i="29"/>
  <c r="L96" i="29"/>
  <c r="N326" i="29"/>
  <c r="M326" i="29"/>
  <c r="I12" i="29"/>
  <c r="M230" i="29" l="1"/>
  <c r="M57" i="29"/>
  <c r="M80" i="29"/>
  <c r="L13" i="29"/>
  <c r="M96" i="29"/>
  <c r="N96" i="29"/>
  <c r="L379" i="29"/>
  <c r="J380" i="29"/>
  <c r="M380" i="29" s="1"/>
  <c r="L12" i="29" l="1"/>
  <c r="A18" i="29" l="1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13" i="29"/>
  <c r="A14" i="29"/>
  <c r="A15" i="29"/>
  <c r="A16" i="29"/>
  <c r="A17" i="29"/>
  <c r="A12" i="29"/>
  <c r="I940" i="30"/>
  <c r="F940" i="30"/>
  <c r="I939" i="30"/>
  <c r="F939" i="30"/>
  <c r="J938" i="30"/>
  <c r="J937" i="30" s="1"/>
  <c r="H938" i="30"/>
  <c r="H937" i="30" s="1"/>
  <c r="G938" i="30"/>
  <c r="G937" i="30" s="1"/>
  <c r="E938" i="30"/>
  <c r="E937" i="30" s="1"/>
  <c r="D938" i="30"/>
  <c r="D937" i="30" s="1"/>
  <c r="I936" i="30"/>
  <c r="I935" i="30" s="1"/>
  <c r="F936" i="30"/>
  <c r="F935" i="30" s="1"/>
  <c r="J935" i="30"/>
  <c r="H935" i="30"/>
  <c r="G935" i="30"/>
  <c r="E935" i="30"/>
  <c r="D935" i="30"/>
  <c r="I934" i="30"/>
  <c r="I933" i="30" s="1"/>
  <c r="F934" i="30"/>
  <c r="F933" i="30" s="1"/>
  <c r="J933" i="30"/>
  <c r="H933" i="30"/>
  <c r="G933" i="30"/>
  <c r="E933" i="30"/>
  <c r="D933" i="30"/>
  <c r="I931" i="30"/>
  <c r="F931" i="30"/>
  <c r="I930" i="30"/>
  <c r="F930" i="30"/>
  <c r="J929" i="30"/>
  <c r="J928" i="30" s="1"/>
  <c r="H929" i="30"/>
  <c r="H928" i="30" s="1"/>
  <c r="G929" i="30"/>
  <c r="G928" i="30" s="1"/>
  <c r="E929" i="30"/>
  <c r="E928" i="30" s="1"/>
  <c r="D929" i="30"/>
  <c r="D928" i="30" s="1"/>
  <c r="I927" i="30"/>
  <c r="I926" i="30" s="1"/>
  <c r="F927" i="30"/>
  <c r="F926" i="30" s="1"/>
  <c r="J926" i="30"/>
  <c r="H926" i="30"/>
  <c r="G926" i="30"/>
  <c r="E926" i="30"/>
  <c r="D926" i="30"/>
  <c r="I925" i="30"/>
  <c r="I924" i="30" s="1"/>
  <c r="F925" i="30"/>
  <c r="F924" i="30" s="1"/>
  <c r="J924" i="30"/>
  <c r="H924" i="30"/>
  <c r="G924" i="30"/>
  <c r="E924" i="30"/>
  <c r="D924" i="30"/>
  <c r="I922" i="30"/>
  <c r="I921" i="30" s="1"/>
  <c r="F922" i="30"/>
  <c r="J921" i="30"/>
  <c r="H921" i="30"/>
  <c r="G921" i="30"/>
  <c r="E921" i="30"/>
  <c r="D921" i="30"/>
  <c r="I920" i="30"/>
  <c r="I919" i="30" s="1"/>
  <c r="F920" i="30"/>
  <c r="J919" i="30"/>
  <c r="H919" i="30"/>
  <c r="G919" i="30"/>
  <c r="E919" i="30"/>
  <c r="D919" i="30"/>
  <c r="I917" i="30"/>
  <c r="F917" i="30"/>
  <c r="F916" i="30" s="1"/>
  <c r="J916" i="30"/>
  <c r="H916" i="30"/>
  <c r="G916" i="30"/>
  <c r="E916" i="30"/>
  <c r="D916" i="30"/>
  <c r="I915" i="30"/>
  <c r="I914" i="30" s="1"/>
  <c r="F915" i="30"/>
  <c r="F914" i="30" s="1"/>
  <c r="J914" i="30"/>
  <c r="H914" i="30"/>
  <c r="G914" i="30"/>
  <c r="E914" i="30"/>
  <c r="D914" i="30"/>
  <c r="I913" i="30"/>
  <c r="I912" i="30" s="1"/>
  <c r="F913" i="30"/>
  <c r="F912" i="30" s="1"/>
  <c r="J912" i="30"/>
  <c r="H912" i="30"/>
  <c r="G912" i="30"/>
  <c r="E912" i="30"/>
  <c r="D912" i="30"/>
  <c r="I911" i="30"/>
  <c r="I910" i="30" s="1"/>
  <c r="F911" i="30"/>
  <c r="J910" i="30"/>
  <c r="H910" i="30"/>
  <c r="G910" i="30"/>
  <c r="E910" i="30"/>
  <c r="D910" i="30"/>
  <c r="I909" i="30"/>
  <c r="I908" i="30" s="1"/>
  <c r="F909" i="30"/>
  <c r="J908" i="30"/>
  <c r="H908" i="30"/>
  <c r="G908" i="30"/>
  <c r="F908" i="30"/>
  <c r="E908" i="30"/>
  <c r="D908" i="30"/>
  <c r="I907" i="30"/>
  <c r="I906" i="30" s="1"/>
  <c r="F907" i="30"/>
  <c r="J906" i="30"/>
  <c r="H906" i="30"/>
  <c r="G906" i="30"/>
  <c r="F906" i="30"/>
  <c r="E906" i="30"/>
  <c r="D906" i="30"/>
  <c r="I905" i="30"/>
  <c r="I904" i="30" s="1"/>
  <c r="F905" i="30"/>
  <c r="J904" i="30"/>
  <c r="H904" i="30"/>
  <c r="G904" i="30"/>
  <c r="E904" i="30"/>
  <c r="D904" i="30"/>
  <c r="I903" i="30"/>
  <c r="I902" i="30" s="1"/>
  <c r="F903" i="30"/>
  <c r="J902" i="30"/>
  <c r="H902" i="30"/>
  <c r="G902" i="30"/>
  <c r="E902" i="30"/>
  <c r="D902" i="30"/>
  <c r="I900" i="30"/>
  <c r="I899" i="30" s="1"/>
  <c r="F900" i="30"/>
  <c r="J899" i="30"/>
  <c r="H899" i="30"/>
  <c r="G899" i="30"/>
  <c r="E899" i="30"/>
  <c r="D899" i="30"/>
  <c r="I898" i="30"/>
  <c r="I897" i="30" s="1"/>
  <c r="F898" i="30"/>
  <c r="J897" i="30"/>
  <c r="H897" i="30"/>
  <c r="G897" i="30"/>
  <c r="E897" i="30"/>
  <c r="D897" i="30"/>
  <c r="I896" i="30"/>
  <c r="I895" i="30" s="1"/>
  <c r="F896" i="30"/>
  <c r="J895" i="30"/>
  <c r="H895" i="30"/>
  <c r="G895" i="30"/>
  <c r="E895" i="30"/>
  <c r="D895" i="30"/>
  <c r="I894" i="30"/>
  <c r="I893" i="30" s="1"/>
  <c r="F894" i="30"/>
  <c r="J893" i="30"/>
  <c r="H893" i="30"/>
  <c r="G893" i="30"/>
  <c r="E893" i="30"/>
  <c r="D893" i="30"/>
  <c r="I892" i="30"/>
  <c r="I891" i="30" s="1"/>
  <c r="F892" i="30"/>
  <c r="F891" i="30" s="1"/>
  <c r="J891" i="30"/>
  <c r="H891" i="30"/>
  <c r="G891" i="30"/>
  <c r="E891" i="30"/>
  <c r="D891" i="30"/>
  <c r="I890" i="30"/>
  <c r="I889" i="30" s="1"/>
  <c r="F890" i="30"/>
  <c r="F889" i="30" s="1"/>
  <c r="J889" i="30"/>
  <c r="H889" i="30"/>
  <c r="G889" i="30"/>
  <c r="E889" i="30"/>
  <c r="D889" i="30"/>
  <c r="I888" i="30"/>
  <c r="I887" i="30" s="1"/>
  <c r="F888" i="30"/>
  <c r="F887" i="30" s="1"/>
  <c r="J887" i="30"/>
  <c r="H887" i="30"/>
  <c r="G887" i="30"/>
  <c r="E887" i="30"/>
  <c r="D887" i="30"/>
  <c r="I886" i="30"/>
  <c r="F886" i="30"/>
  <c r="I885" i="30"/>
  <c r="F885" i="30"/>
  <c r="J884" i="30"/>
  <c r="H884" i="30"/>
  <c r="G884" i="30"/>
  <c r="E884" i="30"/>
  <c r="D884" i="30"/>
  <c r="I880" i="30"/>
  <c r="I879" i="30" s="1"/>
  <c r="F880" i="30"/>
  <c r="J879" i="30"/>
  <c r="H879" i="30"/>
  <c r="G879" i="30"/>
  <c r="E879" i="30"/>
  <c r="D879" i="30"/>
  <c r="I878" i="30"/>
  <c r="I877" i="30" s="1"/>
  <c r="F878" i="30"/>
  <c r="F877" i="30" s="1"/>
  <c r="J877" i="30"/>
  <c r="H877" i="30"/>
  <c r="G877" i="30"/>
  <c r="E877" i="30"/>
  <c r="D877" i="30"/>
  <c r="I876" i="30"/>
  <c r="I875" i="30" s="1"/>
  <c r="F876" i="30"/>
  <c r="J875" i="30"/>
  <c r="H875" i="30"/>
  <c r="G875" i="30"/>
  <c r="E875" i="30"/>
  <c r="D875" i="30"/>
  <c r="I873" i="30"/>
  <c r="I872" i="30" s="1"/>
  <c r="F873" i="30"/>
  <c r="J872" i="30"/>
  <c r="H872" i="30"/>
  <c r="G872" i="30"/>
  <c r="E872" i="30"/>
  <c r="D872" i="30"/>
  <c r="I871" i="30"/>
  <c r="I870" i="30" s="1"/>
  <c r="F871" i="30"/>
  <c r="J870" i="30"/>
  <c r="H870" i="30"/>
  <c r="G870" i="30"/>
  <c r="E870" i="30"/>
  <c r="D870" i="30"/>
  <c r="I869" i="30"/>
  <c r="F869" i="30"/>
  <c r="I868" i="30"/>
  <c r="F868" i="30"/>
  <c r="J867" i="30"/>
  <c r="H867" i="30"/>
  <c r="G867" i="30"/>
  <c r="E867" i="30"/>
  <c r="D867" i="30"/>
  <c r="I866" i="30"/>
  <c r="I865" i="30" s="1"/>
  <c r="F866" i="30"/>
  <c r="F865" i="30" s="1"/>
  <c r="J865" i="30"/>
  <c r="H865" i="30"/>
  <c r="G865" i="30"/>
  <c r="E865" i="30"/>
  <c r="D865" i="30"/>
  <c r="I864" i="30"/>
  <c r="I863" i="30" s="1"/>
  <c r="F864" i="30"/>
  <c r="F863" i="30" s="1"/>
  <c r="J863" i="30"/>
  <c r="H863" i="30"/>
  <c r="G863" i="30"/>
  <c r="E863" i="30"/>
  <c r="D863" i="30"/>
  <c r="I861" i="30"/>
  <c r="I860" i="30" s="1"/>
  <c r="F861" i="30"/>
  <c r="J860" i="30"/>
  <c r="H860" i="30"/>
  <c r="G860" i="30"/>
  <c r="E860" i="30"/>
  <c r="D860" i="30"/>
  <c r="I859" i="30"/>
  <c r="I858" i="30" s="1"/>
  <c r="F859" i="30"/>
  <c r="F858" i="30" s="1"/>
  <c r="J858" i="30"/>
  <c r="H858" i="30"/>
  <c r="G858" i="30"/>
  <c r="E858" i="30"/>
  <c r="D858" i="30"/>
  <c r="I857" i="30"/>
  <c r="I856" i="30" s="1"/>
  <c r="F857" i="30"/>
  <c r="F856" i="30" s="1"/>
  <c r="J856" i="30"/>
  <c r="H856" i="30"/>
  <c r="G856" i="30"/>
  <c r="E856" i="30"/>
  <c r="D856" i="30"/>
  <c r="I855" i="30"/>
  <c r="F855" i="30"/>
  <c r="I854" i="30"/>
  <c r="F854" i="30"/>
  <c r="J853" i="30"/>
  <c r="H853" i="30"/>
  <c r="G853" i="30"/>
  <c r="E853" i="30"/>
  <c r="D853" i="30"/>
  <c r="I852" i="30"/>
  <c r="I851" i="30" s="1"/>
  <c r="F852" i="30"/>
  <c r="F851" i="30" s="1"/>
  <c r="J851" i="30"/>
  <c r="H851" i="30"/>
  <c r="G851" i="30"/>
  <c r="E851" i="30"/>
  <c r="D851" i="30"/>
  <c r="I850" i="30"/>
  <c r="I849" i="30" s="1"/>
  <c r="F850" i="30"/>
  <c r="F849" i="30" s="1"/>
  <c r="J849" i="30"/>
  <c r="H849" i="30"/>
  <c r="G849" i="30"/>
  <c r="E849" i="30"/>
  <c r="D849" i="30"/>
  <c r="I845" i="30"/>
  <c r="I844" i="30" s="1"/>
  <c r="F845" i="30"/>
  <c r="J844" i="30"/>
  <c r="H844" i="30"/>
  <c r="G844" i="30"/>
  <c r="E844" i="30"/>
  <c r="D844" i="30"/>
  <c r="I843" i="30"/>
  <c r="I842" i="30" s="1"/>
  <c r="F843" i="30"/>
  <c r="J842" i="30"/>
  <c r="H842" i="30"/>
  <c r="G842" i="30"/>
  <c r="E842" i="30"/>
  <c r="D842" i="30"/>
  <c r="I841" i="30"/>
  <c r="I840" i="30" s="1"/>
  <c r="F841" i="30"/>
  <c r="J840" i="30"/>
  <c r="H840" i="30"/>
  <c r="G840" i="30"/>
  <c r="E840" i="30"/>
  <c r="D840" i="30"/>
  <c r="I838" i="30"/>
  <c r="I837" i="30" s="1"/>
  <c r="F838" i="30"/>
  <c r="J837" i="30"/>
  <c r="H837" i="30"/>
  <c r="G837" i="30"/>
  <c r="E837" i="30"/>
  <c r="D837" i="30"/>
  <c r="I836" i="30"/>
  <c r="I835" i="30" s="1"/>
  <c r="F836" i="30"/>
  <c r="J835" i="30"/>
  <c r="H835" i="30"/>
  <c r="G835" i="30"/>
  <c r="E835" i="30"/>
  <c r="D835" i="30"/>
  <c r="I833" i="30"/>
  <c r="I832" i="30" s="1"/>
  <c r="F833" i="30"/>
  <c r="F832" i="30" s="1"/>
  <c r="J832" i="30"/>
  <c r="H832" i="30"/>
  <c r="G832" i="30"/>
  <c r="E832" i="30"/>
  <c r="D832" i="30"/>
  <c r="I831" i="30"/>
  <c r="I830" i="30" s="1"/>
  <c r="F831" i="30"/>
  <c r="F830" i="30" s="1"/>
  <c r="J830" i="30"/>
  <c r="H830" i="30"/>
  <c r="G830" i="30"/>
  <c r="E830" i="30"/>
  <c r="D830" i="30"/>
  <c r="I829" i="30"/>
  <c r="I828" i="30" s="1"/>
  <c r="F829" i="30"/>
  <c r="J828" i="30"/>
  <c r="H828" i="30"/>
  <c r="G828" i="30"/>
  <c r="E828" i="30"/>
  <c r="D828" i="30"/>
  <c r="I827" i="30"/>
  <c r="I826" i="30" s="1"/>
  <c r="F827" i="30"/>
  <c r="J826" i="30"/>
  <c r="H826" i="30"/>
  <c r="G826" i="30"/>
  <c r="E826" i="30"/>
  <c r="D826" i="30"/>
  <c r="I825" i="30"/>
  <c r="I824" i="30" s="1"/>
  <c r="F825" i="30"/>
  <c r="J824" i="30"/>
  <c r="H824" i="30"/>
  <c r="G824" i="30"/>
  <c r="E824" i="30"/>
  <c r="D824" i="30"/>
  <c r="I823" i="30"/>
  <c r="I822" i="30" s="1"/>
  <c r="F823" i="30"/>
  <c r="J822" i="30"/>
  <c r="H822" i="30"/>
  <c r="G822" i="30"/>
  <c r="E822" i="30"/>
  <c r="D822" i="30"/>
  <c r="I821" i="30"/>
  <c r="I820" i="30" s="1"/>
  <c r="F821" i="30"/>
  <c r="J820" i="30"/>
  <c r="H820" i="30"/>
  <c r="G820" i="30"/>
  <c r="E820" i="30"/>
  <c r="D820" i="30"/>
  <c r="I819" i="30"/>
  <c r="I818" i="30" s="1"/>
  <c r="F819" i="30"/>
  <c r="J818" i="30"/>
  <c r="H818" i="30"/>
  <c r="G818" i="30"/>
  <c r="E818" i="30"/>
  <c r="D818" i="30"/>
  <c r="I817" i="30"/>
  <c r="F817" i="30"/>
  <c r="F816" i="30" s="1"/>
  <c r="J816" i="30"/>
  <c r="H816" i="30"/>
  <c r="G816" i="30"/>
  <c r="E816" i="30"/>
  <c r="D816" i="30"/>
  <c r="I814" i="30"/>
  <c r="I813" i="30" s="1"/>
  <c r="F814" i="30"/>
  <c r="J813" i="30"/>
  <c r="H813" i="30"/>
  <c r="G813" i="30"/>
  <c r="E813" i="30"/>
  <c r="D813" i="30"/>
  <c r="I812" i="30"/>
  <c r="I811" i="30" s="1"/>
  <c r="F812" i="30"/>
  <c r="J811" i="30"/>
  <c r="H811" i="30"/>
  <c r="G811" i="30"/>
  <c r="E811" i="30"/>
  <c r="D811" i="30"/>
  <c r="I810" i="30"/>
  <c r="I809" i="30" s="1"/>
  <c r="F810" i="30"/>
  <c r="F809" i="30" s="1"/>
  <c r="J809" i="30"/>
  <c r="H809" i="30"/>
  <c r="G809" i="30"/>
  <c r="E809" i="30"/>
  <c r="D809" i="30"/>
  <c r="I808" i="30"/>
  <c r="I807" i="30" s="1"/>
  <c r="F808" i="30"/>
  <c r="J807" i="30"/>
  <c r="H807" i="30"/>
  <c r="G807" i="30"/>
  <c r="E807" i="30"/>
  <c r="D807" i="30"/>
  <c r="I806" i="30"/>
  <c r="I805" i="30" s="1"/>
  <c r="F806" i="30"/>
  <c r="J805" i="30"/>
  <c r="H805" i="30"/>
  <c r="G805" i="30"/>
  <c r="E805" i="30"/>
  <c r="D805" i="30"/>
  <c r="I804" i="30"/>
  <c r="I803" i="30" s="1"/>
  <c r="F804" i="30"/>
  <c r="J803" i="30"/>
  <c r="H803" i="30"/>
  <c r="G803" i="30"/>
  <c r="E803" i="30"/>
  <c r="D803" i="30"/>
  <c r="I802" i="30"/>
  <c r="I801" i="30" s="1"/>
  <c r="F802" i="30"/>
  <c r="J801" i="30"/>
  <c r="H801" i="30"/>
  <c r="G801" i="30"/>
  <c r="E801" i="30"/>
  <c r="D801" i="30"/>
  <c r="I800" i="30"/>
  <c r="I799" i="30" s="1"/>
  <c r="F800" i="30"/>
  <c r="J799" i="30"/>
  <c r="H799" i="30"/>
  <c r="G799" i="30"/>
  <c r="E799" i="30"/>
  <c r="D799" i="30"/>
  <c r="I798" i="30"/>
  <c r="I797" i="30" s="1"/>
  <c r="F798" i="30"/>
  <c r="J797" i="30"/>
  <c r="H797" i="30"/>
  <c r="G797" i="30"/>
  <c r="E797" i="30"/>
  <c r="D797" i="30"/>
  <c r="I795" i="30"/>
  <c r="F795" i="30"/>
  <c r="I794" i="30"/>
  <c r="F794" i="30"/>
  <c r="I793" i="30"/>
  <c r="F793" i="30"/>
  <c r="J792" i="30"/>
  <c r="H792" i="30"/>
  <c r="G792" i="30"/>
  <c r="E792" i="30"/>
  <c r="D792" i="30"/>
  <c r="I791" i="30"/>
  <c r="I790" i="30" s="1"/>
  <c r="F791" i="30"/>
  <c r="J790" i="30"/>
  <c r="H790" i="30"/>
  <c r="G790" i="30"/>
  <c r="E790" i="30"/>
  <c r="D790" i="30"/>
  <c r="I789" i="30"/>
  <c r="I788" i="30" s="1"/>
  <c r="F789" i="30"/>
  <c r="J788" i="30"/>
  <c r="H788" i="30"/>
  <c r="G788" i="30"/>
  <c r="E788" i="30"/>
  <c r="D788" i="30"/>
  <c r="I787" i="30"/>
  <c r="I786" i="30" s="1"/>
  <c r="F787" i="30"/>
  <c r="F786" i="30" s="1"/>
  <c r="J786" i="30"/>
  <c r="H786" i="30"/>
  <c r="G786" i="30"/>
  <c r="E786" i="30"/>
  <c r="D786" i="30"/>
  <c r="I785" i="30"/>
  <c r="I784" i="30" s="1"/>
  <c r="F785" i="30"/>
  <c r="F784" i="30" s="1"/>
  <c r="J784" i="30"/>
  <c r="H784" i="30"/>
  <c r="G784" i="30"/>
  <c r="E784" i="30"/>
  <c r="D784" i="30"/>
  <c r="I783" i="30"/>
  <c r="I782" i="30" s="1"/>
  <c r="F783" i="30"/>
  <c r="J782" i="30"/>
  <c r="H782" i="30"/>
  <c r="G782" i="30"/>
  <c r="E782" i="30"/>
  <c r="D782" i="30"/>
  <c r="I780" i="30"/>
  <c r="I779" i="30" s="1"/>
  <c r="F780" i="30"/>
  <c r="J779" i="30"/>
  <c r="H779" i="30"/>
  <c r="G779" i="30"/>
  <c r="E779" i="30"/>
  <c r="D779" i="30"/>
  <c r="I778" i="30"/>
  <c r="I777" i="30" s="1"/>
  <c r="F778" i="30"/>
  <c r="J777" i="30"/>
  <c r="H777" i="30"/>
  <c r="G777" i="30"/>
  <c r="E777" i="30"/>
  <c r="D777" i="30"/>
  <c r="I776" i="30"/>
  <c r="I775" i="30" s="1"/>
  <c r="F776" i="30"/>
  <c r="J775" i="30"/>
  <c r="H775" i="30"/>
  <c r="G775" i="30"/>
  <c r="E775" i="30"/>
  <c r="D775" i="30"/>
  <c r="I774" i="30"/>
  <c r="I773" i="30" s="1"/>
  <c r="F774" i="30"/>
  <c r="J773" i="30"/>
  <c r="H773" i="30"/>
  <c r="G773" i="30"/>
  <c r="E773" i="30"/>
  <c r="D773" i="30"/>
  <c r="I772" i="30"/>
  <c r="I771" i="30" s="1"/>
  <c r="F772" i="30"/>
  <c r="J771" i="30"/>
  <c r="H771" i="30"/>
  <c r="G771" i="30"/>
  <c r="E771" i="30"/>
  <c r="D771" i="30"/>
  <c r="I770" i="30"/>
  <c r="I769" i="30" s="1"/>
  <c r="F770" i="30"/>
  <c r="J769" i="30"/>
  <c r="H769" i="30"/>
  <c r="G769" i="30"/>
  <c r="E769" i="30"/>
  <c r="D769" i="30"/>
  <c r="I768" i="30"/>
  <c r="I767" i="30" s="1"/>
  <c r="F768" i="30"/>
  <c r="J767" i="30"/>
  <c r="H767" i="30"/>
  <c r="G767" i="30"/>
  <c r="E767" i="30"/>
  <c r="D767" i="30"/>
  <c r="I766" i="30"/>
  <c r="I765" i="30" s="1"/>
  <c r="F766" i="30"/>
  <c r="J765" i="30"/>
  <c r="H765" i="30"/>
  <c r="G765" i="30"/>
  <c r="E765" i="30"/>
  <c r="D765" i="30"/>
  <c r="I764" i="30"/>
  <c r="I763" i="30" s="1"/>
  <c r="F764" i="30"/>
  <c r="J763" i="30"/>
  <c r="H763" i="30"/>
  <c r="G763" i="30"/>
  <c r="E763" i="30"/>
  <c r="D763" i="30"/>
  <c r="I761" i="30"/>
  <c r="F761" i="30"/>
  <c r="I760" i="30"/>
  <c r="F760" i="30"/>
  <c r="I759" i="30"/>
  <c r="F759" i="30"/>
  <c r="I758" i="30"/>
  <c r="F758" i="30"/>
  <c r="J757" i="30"/>
  <c r="H757" i="30"/>
  <c r="G757" i="30"/>
  <c r="E757" i="30"/>
  <c r="D757" i="30"/>
  <c r="I756" i="30"/>
  <c r="F756" i="30"/>
  <c r="I755" i="30"/>
  <c r="F755" i="30"/>
  <c r="J754" i="30"/>
  <c r="H754" i="30"/>
  <c r="G754" i="30"/>
  <c r="E754" i="30"/>
  <c r="D754" i="30"/>
  <c r="I750" i="30"/>
  <c r="I749" i="30" s="1"/>
  <c r="F750" i="30"/>
  <c r="J749" i="30"/>
  <c r="H749" i="30"/>
  <c r="G749" i="30"/>
  <c r="E749" i="30"/>
  <c r="D749" i="30"/>
  <c r="I748" i="30"/>
  <c r="I747" i="30" s="1"/>
  <c r="F748" i="30"/>
  <c r="J747" i="30"/>
  <c r="H747" i="30"/>
  <c r="G747" i="30"/>
  <c r="E747" i="30"/>
  <c r="D747" i="30"/>
  <c r="I745" i="30"/>
  <c r="I744" i="30" s="1"/>
  <c r="F745" i="30"/>
  <c r="J744" i="30"/>
  <c r="H744" i="30"/>
  <c r="G744" i="30"/>
  <c r="E744" i="30"/>
  <c r="D744" i="30"/>
  <c r="I743" i="30"/>
  <c r="I742" i="30" s="1"/>
  <c r="F743" i="30"/>
  <c r="J742" i="30"/>
  <c r="H742" i="30"/>
  <c r="G742" i="30"/>
  <c r="E742" i="30"/>
  <c r="D742" i="30"/>
  <c r="I741" i="30"/>
  <c r="I740" i="30" s="1"/>
  <c r="F741" i="30"/>
  <c r="J740" i="30"/>
  <c r="H740" i="30"/>
  <c r="G740" i="30"/>
  <c r="E740" i="30"/>
  <c r="D740" i="30"/>
  <c r="I739" i="30"/>
  <c r="I738" i="30" s="1"/>
  <c r="F739" i="30"/>
  <c r="F738" i="30" s="1"/>
  <c r="J738" i="30"/>
  <c r="H738" i="30"/>
  <c r="G738" i="30"/>
  <c r="E738" i="30"/>
  <c r="D738" i="30"/>
  <c r="I737" i="30"/>
  <c r="I736" i="30" s="1"/>
  <c r="F737" i="30"/>
  <c r="J736" i="30"/>
  <c r="H736" i="30"/>
  <c r="G736" i="30"/>
  <c r="F736" i="30"/>
  <c r="E736" i="30"/>
  <c r="D736" i="30"/>
  <c r="I735" i="30"/>
  <c r="I734" i="30" s="1"/>
  <c r="F735" i="30"/>
  <c r="J734" i="30"/>
  <c r="H734" i="30"/>
  <c r="G734" i="30"/>
  <c r="E734" i="30"/>
  <c r="D734" i="30"/>
  <c r="I733" i="30"/>
  <c r="I732" i="30" s="1"/>
  <c r="F733" i="30"/>
  <c r="J732" i="30"/>
  <c r="H732" i="30"/>
  <c r="G732" i="30"/>
  <c r="E732" i="30"/>
  <c r="D732" i="30"/>
  <c r="I731" i="30"/>
  <c r="I730" i="30" s="1"/>
  <c r="F731" i="30"/>
  <c r="J730" i="30"/>
  <c r="H730" i="30"/>
  <c r="G730" i="30"/>
  <c r="E730" i="30"/>
  <c r="D730" i="30"/>
  <c r="I728" i="30"/>
  <c r="I727" i="30" s="1"/>
  <c r="F728" i="30"/>
  <c r="J727" i="30"/>
  <c r="H727" i="30"/>
  <c r="G727" i="30"/>
  <c r="E727" i="30"/>
  <c r="D727" i="30"/>
  <c r="I726" i="30"/>
  <c r="I725" i="30" s="1"/>
  <c r="F726" i="30"/>
  <c r="J725" i="30"/>
  <c r="H725" i="30"/>
  <c r="G725" i="30"/>
  <c r="E725" i="30"/>
  <c r="D725" i="30"/>
  <c r="I724" i="30"/>
  <c r="F724" i="30"/>
  <c r="I723" i="30"/>
  <c r="F723" i="30"/>
  <c r="I722" i="30"/>
  <c r="F722" i="30"/>
  <c r="I721" i="30"/>
  <c r="F721" i="30"/>
  <c r="I720" i="30"/>
  <c r="F720" i="30"/>
  <c r="I719" i="30"/>
  <c r="F719" i="30"/>
  <c r="I718" i="30"/>
  <c r="F718" i="30"/>
  <c r="I717" i="30"/>
  <c r="F717" i="30"/>
  <c r="J716" i="30"/>
  <c r="H716" i="30"/>
  <c r="G716" i="30"/>
  <c r="E716" i="30"/>
  <c r="D716" i="30"/>
  <c r="I715" i="30"/>
  <c r="F715" i="30"/>
  <c r="I714" i="30"/>
  <c r="F714" i="30"/>
  <c r="I713" i="30"/>
  <c r="F713" i="30"/>
  <c r="I712" i="30"/>
  <c r="F712" i="30"/>
  <c r="I711" i="30"/>
  <c r="F711" i="30"/>
  <c r="I710" i="30"/>
  <c r="F710" i="30"/>
  <c r="I709" i="30"/>
  <c r="F709" i="30"/>
  <c r="I708" i="30"/>
  <c r="F708" i="30"/>
  <c r="I707" i="30"/>
  <c r="F707" i="30"/>
  <c r="J706" i="30"/>
  <c r="H706" i="30"/>
  <c r="G706" i="30"/>
  <c r="E706" i="30"/>
  <c r="D706" i="30"/>
  <c r="I705" i="30"/>
  <c r="I704" i="30" s="1"/>
  <c r="F705" i="30"/>
  <c r="F704" i="30" s="1"/>
  <c r="J704" i="30"/>
  <c r="H704" i="30"/>
  <c r="G704" i="30"/>
  <c r="E704" i="30"/>
  <c r="D704" i="30"/>
  <c r="I703" i="30"/>
  <c r="F703" i="30"/>
  <c r="I702" i="30"/>
  <c r="F702" i="30"/>
  <c r="I701" i="30"/>
  <c r="F701" i="30"/>
  <c r="I700" i="30"/>
  <c r="F700" i="30"/>
  <c r="I699" i="30"/>
  <c r="F699" i="30"/>
  <c r="I698" i="30"/>
  <c r="F698" i="30"/>
  <c r="I697" i="30"/>
  <c r="F697" i="30"/>
  <c r="I696" i="30"/>
  <c r="F696" i="30"/>
  <c r="I695" i="30"/>
  <c r="F695" i="30"/>
  <c r="J694" i="30"/>
  <c r="H694" i="30"/>
  <c r="G694" i="30"/>
  <c r="E694" i="30"/>
  <c r="D694" i="30"/>
  <c r="I693" i="30"/>
  <c r="F693" i="30"/>
  <c r="I692" i="30"/>
  <c r="F692" i="30"/>
  <c r="I691" i="30"/>
  <c r="F691" i="30"/>
  <c r="I690" i="30"/>
  <c r="F690" i="30"/>
  <c r="I689" i="30"/>
  <c r="F689" i="30"/>
  <c r="I688" i="30"/>
  <c r="F688" i="30"/>
  <c r="I687" i="30"/>
  <c r="F687" i="30"/>
  <c r="I686" i="30"/>
  <c r="F686" i="30"/>
  <c r="I685" i="30"/>
  <c r="F685" i="30"/>
  <c r="J684" i="30"/>
  <c r="H684" i="30"/>
  <c r="G684" i="30"/>
  <c r="E684" i="30"/>
  <c r="D684" i="30"/>
  <c r="I683" i="30"/>
  <c r="I682" i="30" s="1"/>
  <c r="F683" i="30"/>
  <c r="J682" i="30"/>
  <c r="H682" i="30"/>
  <c r="G682" i="30"/>
  <c r="E682" i="30"/>
  <c r="D682" i="30"/>
  <c r="I678" i="30"/>
  <c r="I677" i="30" s="1"/>
  <c r="F678" i="30"/>
  <c r="F677" i="30" s="1"/>
  <c r="J677" i="30"/>
  <c r="H677" i="30"/>
  <c r="G677" i="30"/>
  <c r="E677" i="30"/>
  <c r="D677" i="30"/>
  <c r="I676" i="30"/>
  <c r="I675" i="30" s="1"/>
  <c r="F676" i="30"/>
  <c r="F675" i="30" s="1"/>
  <c r="J675" i="30"/>
  <c r="H675" i="30"/>
  <c r="G675" i="30"/>
  <c r="E675" i="30"/>
  <c r="D675" i="30"/>
  <c r="I674" i="30"/>
  <c r="I673" i="30" s="1"/>
  <c r="F674" i="30"/>
  <c r="J673" i="30"/>
  <c r="H673" i="30"/>
  <c r="G673" i="30"/>
  <c r="E673" i="30"/>
  <c r="D673" i="30"/>
  <c r="I672" i="30"/>
  <c r="I671" i="30" s="1"/>
  <c r="F672" i="30"/>
  <c r="J671" i="30"/>
  <c r="H671" i="30"/>
  <c r="G671" i="30"/>
  <c r="E671" i="30"/>
  <c r="D671" i="30"/>
  <c r="I670" i="30"/>
  <c r="I669" i="30" s="1"/>
  <c r="F670" i="30"/>
  <c r="F669" i="30" s="1"/>
  <c r="J669" i="30"/>
  <c r="H669" i="30"/>
  <c r="G669" i="30"/>
  <c r="E669" i="30"/>
  <c r="D669" i="30"/>
  <c r="I668" i="30"/>
  <c r="F668" i="30"/>
  <c r="F667" i="30" s="1"/>
  <c r="J667" i="30"/>
  <c r="H667" i="30"/>
  <c r="G667" i="30"/>
  <c r="E667" i="30"/>
  <c r="D667" i="30"/>
  <c r="I666" i="30"/>
  <c r="I665" i="30" s="1"/>
  <c r="F666" i="30"/>
  <c r="J665" i="30"/>
  <c r="H665" i="30"/>
  <c r="G665" i="30"/>
  <c r="E665" i="30"/>
  <c r="D665" i="30"/>
  <c r="I664" i="30"/>
  <c r="I663" i="30" s="1"/>
  <c r="F664" i="30"/>
  <c r="J663" i="30"/>
  <c r="H663" i="30"/>
  <c r="G663" i="30"/>
  <c r="E663" i="30"/>
  <c r="D663" i="30"/>
  <c r="I662" i="30"/>
  <c r="I661" i="30" s="1"/>
  <c r="F662" i="30"/>
  <c r="J661" i="30"/>
  <c r="H661" i="30"/>
  <c r="G661" i="30"/>
  <c r="E661" i="30"/>
  <c r="D661" i="30"/>
  <c r="I659" i="30"/>
  <c r="F659" i="30"/>
  <c r="I658" i="30"/>
  <c r="F658" i="30"/>
  <c r="I657" i="30"/>
  <c r="F657" i="30"/>
  <c r="J656" i="30"/>
  <c r="H656" i="30"/>
  <c r="G656" i="30"/>
  <c r="E656" i="30"/>
  <c r="D656" i="30"/>
  <c r="I655" i="30"/>
  <c r="I654" i="30" s="1"/>
  <c r="F655" i="30"/>
  <c r="F654" i="30" s="1"/>
  <c r="J654" i="30"/>
  <c r="H654" i="30"/>
  <c r="G654" i="30"/>
  <c r="E654" i="30"/>
  <c r="D654" i="30"/>
  <c r="I653" i="30"/>
  <c r="I652" i="30" s="1"/>
  <c r="F653" i="30"/>
  <c r="F652" i="30" s="1"/>
  <c r="J652" i="30"/>
  <c r="H652" i="30"/>
  <c r="G652" i="30"/>
  <c r="E652" i="30"/>
  <c r="D652" i="30"/>
  <c r="I651" i="30"/>
  <c r="I650" i="30" s="1"/>
  <c r="F651" i="30"/>
  <c r="J650" i="30"/>
  <c r="H650" i="30"/>
  <c r="G650" i="30"/>
  <c r="E650" i="30"/>
  <c r="D650" i="30"/>
  <c r="I648" i="30"/>
  <c r="I647" i="30" s="1"/>
  <c r="F648" i="30"/>
  <c r="J647" i="30"/>
  <c r="H647" i="30"/>
  <c r="G647" i="30"/>
  <c r="E647" i="30"/>
  <c r="D647" i="30"/>
  <c r="I646" i="30"/>
  <c r="I645" i="30" s="1"/>
  <c r="F646" i="30"/>
  <c r="J645" i="30"/>
  <c r="H645" i="30"/>
  <c r="G645" i="30"/>
  <c r="E645" i="30"/>
  <c r="D645" i="30"/>
  <c r="I644" i="30"/>
  <c r="I643" i="30" s="1"/>
  <c r="F644" i="30"/>
  <c r="J643" i="30"/>
  <c r="H643" i="30"/>
  <c r="G643" i="30"/>
  <c r="E643" i="30"/>
  <c r="D643" i="30"/>
  <c r="I642" i="30"/>
  <c r="I641" i="30" s="1"/>
  <c r="F642" i="30"/>
  <c r="J641" i="30"/>
  <c r="H641" i="30"/>
  <c r="G641" i="30"/>
  <c r="E641" i="30"/>
  <c r="D641" i="30"/>
  <c r="I640" i="30"/>
  <c r="I639" i="30" s="1"/>
  <c r="F640" i="30"/>
  <c r="J639" i="30"/>
  <c r="H639" i="30"/>
  <c r="G639" i="30"/>
  <c r="E639" i="30"/>
  <c r="D639" i="30"/>
  <c r="I638" i="30"/>
  <c r="I637" i="30" s="1"/>
  <c r="F638" i="30"/>
  <c r="F637" i="30" s="1"/>
  <c r="J637" i="30"/>
  <c r="H637" i="30"/>
  <c r="G637" i="30"/>
  <c r="E637" i="30"/>
  <c r="D637" i="30"/>
  <c r="I636" i="30"/>
  <c r="I635" i="30" s="1"/>
  <c r="F636" i="30"/>
  <c r="J635" i="30"/>
  <c r="H635" i="30"/>
  <c r="G635" i="30"/>
  <c r="E635" i="30"/>
  <c r="D635" i="30"/>
  <c r="I634" i="30"/>
  <c r="I633" i="30" s="1"/>
  <c r="F634" i="30"/>
  <c r="F633" i="30" s="1"/>
  <c r="J633" i="30"/>
  <c r="H633" i="30"/>
  <c r="G633" i="30"/>
  <c r="E633" i="30"/>
  <c r="D633" i="30"/>
  <c r="I632" i="30"/>
  <c r="I631" i="30" s="1"/>
  <c r="F632" i="30"/>
  <c r="J631" i="30"/>
  <c r="H631" i="30"/>
  <c r="G631" i="30"/>
  <c r="E631" i="30"/>
  <c r="D631" i="30"/>
  <c r="I629" i="30"/>
  <c r="F629" i="30"/>
  <c r="I628" i="30"/>
  <c r="F628" i="30"/>
  <c r="I627" i="30"/>
  <c r="F627" i="30"/>
  <c r="J626" i="30"/>
  <c r="H626" i="30"/>
  <c r="G626" i="30"/>
  <c r="E626" i="30"/>
  <c r="D626" i="30"/>
  <c r="I625" i="30"/>
  <c r="I624" i="30" s="1"/>
  <c r="F625" i="30"/>
  <c r="J624" i="30"/>
  <c r="H624" i="30"/>
  <c r="G624" i="30"/>
  <c r="E624" i="30"/>
  <c r="D624" i="30"/>
  <c r="I623" i="30"/>
  <c r="I622" i="30" s="1"/>
  <c r="F623" i="30"/>
  <c r="J622" i="30"/>
  <c r="H622" i="30"/>
  <c r="G622" i="30"/>
  <c r="E622" i="30"/>
  <c r="D622" i="30"/>
  <c r="I621" i="30"/>
  <c r="I620" i="30" s="1"/>
  <c r="F621" i="30"/>
  <c r="F620" i="30" s="1"/>
  <c r="J620" i="30"/>
  <c r="H620" i="30"/>
  <c r="G620" i="30"/>
  <c r="E620" i="30"/>
  <c r="D620" i="30"/>
  <c r="I619" i="30"/>
  <c r="I618" i="30" s="1"/>
  <c r="F619" i="30"/>
  <c r="J618" i="30"/>
  <c r="H618" i="30"/>
  <c r="G618" i="30"/>
  <c r="E618" i="30"/>
  <c r="D618" i="30"/>
  <c r="I617" i="30"/>
  <c r="I616" i="30" s="1"/>
  <c r="F617" i="30"/>
  <c r="J616" i="30"/>
  <c r="H616" i="30"/>
  <c r="G616" i="30"/>
  <c r="E616" i="30"/>
  <c r="D616" i="30"/>
  <c r="I615" i="30"/>
  <c r="F615" i="30"/>
  <c r="I614" i="30"/>
  <c r="F614" i="30"/>
  <c r="J613" i="30"/>
  <c r="H613" i="30"/>
  <c r="G613" i="30"/>
  <c r="E613" i="30"/>
  <c r="D613" i="30"/>
  <c r="I612" i="30"/>
  <c r="I611" i="30" s="1"/>
  <c r="F612" i="30"/>
  <c r="F611" i="30" s="1"/>
  <c r="J611" i="30"/>
  <c r="H611" i="30"/>
  <c r="G611" i="30"/>
  <c r="E611" i="30"/>
  <c r="D611" i="30"/>
  <c r="I609" i="30"/>
  <c r="I608" i="30" s="1"/>
  <c r="I607" i="30" s="1"/>
  <c r="F609" i="30"/>
  <c r="J608" i="30"/>
  <c r="J607" i="30" s="1"/>
  <c r="H608" i="30"/>
  <c r="H607" i="30" s="1"/>
  <c r="G608" i="30"/>
  <c r="G607" i="30" s="1"/>
  <c r="E608" i="30"/>
  <c r="E607" i="30" s="1"/>
  <c r="D608" i="30"/>
  <c r="D607" i="30" s="1"/>
  <c r="I606" i="30"/>
  <c r="I605" i="30" s="1"/>
  <c r="F606" i="30"/>
  <c r="J605" i="30"/>
  <c r="H605" i="30"/>
  <c r="G605" i="30"/>
  <c r="F605" i="30"/>
  <c r="E605" i="30"/>
  <c r="D605" i="30"/>
  <c r="I604" i="30"/>
  <c r="I603" i="30" s="1"/>
  <c r="F604" i="30"/>
  <c r="J603" i="30"/>
  <c r="H603" i="30"/>
  <c r="G603" i="30"/>
  <c r="E603" i="30"/>
  <c r="D603" i="30"/>
  <c r="I602" i="30"/>
  <c r="I601" i="30" s="1"/>
  <c r="F602" i="30"/>
  <c r="J601" i="30"/>
  <c r="H601" i="30"/>
  <c r="G601" i="30"/>
  <c r="E601" i="30"/>
  <c r="D601" i="30"/>
  <c r="I600" i="30"/>
  <c r="I599" i="30" s="1"/>
  <c r="F600" i="30"/>
  <c r="J599" i="30"/>
  <c r="H599" i="30"/>
  <c r="G599" i="30"/>
  <c r="E599" i="30"/>
  <c r="D599" i="30"/>
  <c r="I598" i="30"/>
  <c r="I597" i="30" s="1"/>
  <c r="F598" i="30"/>
  <c r="J597" i="30"/>
  <c r="H597" i="30"/>
  <c r="G597" i="30"/>
  <c r="E597" i="30"/>
  <c r="D597" i="30"/>
  <c r="I596" i="30"/>
  <c r="F596" i="30"/>
  <c r="I595" i="30"/>
  <c r="F595" i="30"/>
  <c r="J594" i="30"/>
  <c r="H594" i="30"/>
  <c r="G594" i="30"/>
  <c r="E594" i="30"/>
  <c r="D594" i="30"/>
  <c r="I592" i="30"/>
  <c r="I591" i="30" s="1"/>
  <c r="F592" i="30"/>
  <c r="J591" i="30"/>
  <c r="H591" i="30"/>
  <c r="G591" i="30"/>
  <c r="E591" i="30"/>
  <c r="D591" i="30"/>
  <c r="I590" i="30"/>
  <c r="I589" i="30" s="1"/>
  <c r="F590" i="30"/>
  <c r="J589" i="30"/>
  <c r="H589" i="30"/>
  <c r="G589" i="30"/>
  <c r="E589" i="30"/>
  <c r="D589" i="30"/>
  <c r="I587" i="30"/>
  <c r="I586" i="30" s="1"/>
  <c r="F587" i="30"/>
  <c r="F586" i="30" s="1"/>
  <c r="J586" i="30"/>
  <c r="H586" i="30"/>
  <c r="G586" i="30"/>
  <c r="E586" i="30"/>
  <c r="D586" i="30"/>
  <c r="I585" i="30"/>
  <c r="I584" i="30" s="1"/>
  <c r="F585" i="30"/>
  <c r="J584" i="30"/>
  <c r="H584" i="30"/>
  <c r="G584" i="30"/>
  <c r="E584" i="30"/>
  <c r="D584" i="30"/>
  <c r="I583" i="30"/>
  <c r="I582" i="30" s="1"/>
  <c r="F583" i="30"/>
  <c r="J582" i="30"/>
  <c r="H582" i="30"/>
  <c r="G582" i="30"/>
  <c r="E582" i="30"/>
  <c r="D582" i="30"/>
  <c r="I581" i="30"/>
  <c r="I580" i="30" s="1"/>
  <c r="F581" i="30"/>
  <c r="F580" i="30" s="1"/>
  <c r="J580" i="30"/>
  <c r="H580" i="30"/>
  <c r="G580" i="30"/>
  <c r="E580" i="30"/>
  <c r="D580" i="30"/>
  <c r="I578" i="30"/>
  <c r="F578" i="30"/>
  <c r="I577" i="30"/>
  <c r="F577" i="30"/>
  <c r="J576" i="30"/>
  <c r="H576" i="30"/>
  <c r="G576" i="30"/>
  <c r="E576" i="30"/>
  <c r="D576" i="30"/>
  <c r="I574" i="30"/>
  <c r="F575" i="30"/>
  <c r="J574" i="30"/>
  <c r="H574" i="30"/>
  <c r="G574" i="30"/>
  <c r="E574" i="30"/>
  <c r="D574" i="30"/>
  <c r="I573" i="30"/>
  <c r="I572" i="30" s="1"/>
  <c r="F573" i="30"/>
  <c r="J572" i="30"/>
  <c r="H572" i="30"/>
  <c r="G572" i="30"/>
  <c r="E572" i="30"/>
  <c r="D572" i="30"/>
  <c r="I571" i="30"/>
  <c r="F571" i="30"/>
  <c r="I570" i="30"/>
  <c r="F570" i="30"/>
  <c r="I569" i="30"/>
  <c r="F569" i="30"/>
  <c r="J568" i="30"/>
  <c r="H568" i="30"/>
  <c r="G568" i="30"/>
  <c r="E568" i="30"/>
  <c r="D568" i="30"/>
  <c r="I567" i="30"/>
  <c r="I566" i="30" s="1"/>
  <c r="F567" i="30"/>
  <c r="J566" i="30"/>
  <c r="H566" i="30"/>
  <c r="G566" i="30"/>
  <c r="E566" i="30"/>
  <c r="D566" i="30"/>
  <c r="I565" i="30"/>
  <c r="F565" i="30"/>
  <c r="I564" i="30"/>
  <c r="F564" i="30"/>
  <c r="J563" i="30"/>
  <c r="H563" i="30"/>
  <c r="G563" i="30"/>
  <c r="E563" i="30"/>
  <c r="D563" i="30"/>
  <c r="I559" i="30"/>
  <c r="I558" i="30" s="1"/>
  <c r="F559" i="30"/>
  <c r="J558" i="30"/>
  <c r="H558" i="30"/>
  <c r="G558" i="30"/>
  <c r="E558" i="30"/>
  <c r="D558" i="30"/>
  <c r="I557" i="30"/>
  <c r="I556" i="30" s="1"/>
  <c r="F557" i="30"/>
  <c r="J556" i="30"/>
  <c r="H556" i="30"/>
  <c r="G556" i="30"/>
  <c r="E556" i="30"/>
  <c r="D556" i="30"/>
  <c r="I555" i="30"/>
  <c r="F555" i="30"/>
  <c r="F554" i="30" s="1"/>
  <c r="J554" i="30"/>
  <c r="H554" i="30"/>
  <c r="G554" i="30"/>
  <c r="E554" i="30"/>
  <c r="D554" i="30"/>
  <c r="I552" i="30"/>
  <c r="I551" i="30" s="1"/>
  <c r="F552" i="30"/>
  <c r="F551" i="30" s="1"/>
  <c r="J551" i="30"/>
  <c r="H551" i="30"/>
  <c r="G551" i="30"/>
  <c r="E551" i="30"/>
  <c r="D551" i="30"/>
  <c r="I550" i="30"/>
  <c r="I549" i="30" s="1"/>
  <c r="F550" i="30"/>
  <c r="J549" i="30"/>
  <c r="H549" i="30"/>
  <c r="G549" i="30"/>
  <c r="E549" i="30"/>
  <c r="D549" i="30"/>
  <c r="I548" i="30"/>
  <c r="I547" i="30" s="1"/>
  <c r="F548" i="30"/>
  <c r="J547" i="30"/>
  <c r="H547" i="30"/>
  <c r="G547" i="30"/>
  <c r="E547" i="30"/>
  <c r="D547" i="30"/>
  <c r="I546" i="30"/>
  <c r="F546" i="30"/>
  <c r="I545" i="30"/>
  <c r="F545" i="30"/>
  <c r="J544" i="30"/>
  <c r="H544" i="30"/>
  <c r="G544" i="30"/>
  <c r="E544" i="30"/>
  <c r="D544" i="30"/>
  <c r="I543" i="30"/>
  <c r="I542" i="30" s="1"/>
  <c r="F543" i="30"/>
  <c r="J542" i="30"/>
  <c r="H542" i="30"/>
  <c r="G542" i="30"/>
  <c r="E542" i="30"/>
  <c r="D542" i="30"/>
  <c r="I540" i="30"/>
  <c r="I539" i="30" s="1"/>
  <c r="I538" i="30" s="1"/>
  <c r="F540" i="30"/>
  <c r="J539" i="30"/>
  <c r="J538" i="30" s="1"/>
  <c r="H539" i="30"/>
  <c r="H538" i="30" s="1"/>
  <c r="G539" i="30"/>
  <c r="G538" i="30" s="1"/>
  <c r="E539" i="30"/>
  <c r="E538" i="30" s="1"/>
  <c r="D539" i="30"/>
  <c r="D538" i="30" s="1"/>
  <c r="I537" i="30"/>
  <c r="F537" i="30"/>
  <c r="F536" i="30" s="1"/>
  <c r="J536" i="30"/>
  <c r="H536" i="30"/>
  <c r="G536" i="30"/>
  <c r="E536" i="30"/>
  <c r="D536" i="30"/>
  <c r="I535" i="30"/>
  <c r="I534" i="30" s="1"/>
  <c r="F535" i="30"/>
  <c r="F534" i="30" s="1"/>
  <c r="J534" i="30"/>
  <c r="H534" i="30"/>
  <c r="G534" i="30"/>
  <c r="E534" i="30"/>
  <c r="D534" i="30"/>
  <c r="I533" i="30"/>
  <c r="I532" i="30" s="1"/>
  <c r="F533" i="30"/>
  <c r="J532" i="30"/>
  <c r="H532" i="30"/>
  <c r="G532" i="30"/>
  <c r="E532" i="30"/>
  <c r="D532" i="30"/>
  <c r="I531" i="30"/>
  <c r="I530" i="30" s="1"/>
  <c r="F531" i="30"/>
  <c r="J530" i="30"/>
  <c r="H530" i="30"/>
  <c r="G530" i="30"/>
  <c r="E530" i="30"/>
  <c r="D530" i="30"/>
  <c r="I529" i="30"/>
  <c r="F529" i="30"/>
  <c r="F528" i="30" s="1"/>
  <c r="J528" i="30"/>
  <c r="H528" i="30"/>
  <c r="G528" i="30"/>
  <c r="E528" i="30"/>
  <c r="D528" i="30"/>
  <c r="I527" i="30"/>
  <c r="I526" i="30" s="1"/>
  <c r="F527" i="30"/>
  <c r="H526" i="30"/>
  <c r="G526" i="30"/>
  <c r="E526" i="30"/>
  <c r="D526" i="30"/>
  <c r="I524" i="30"/>
  <c r="F524" i="30"/>
  <c r="I523" i="30"/>
  <c r="F523" i="30"/>
  <c r="J522" i="30"/>
  <c r="H522" i="30"/>
  <c r="G522" i="30"/>
  <c r="E522" i="30"/>
  <c r="D522" i="30"/>
  <c r="I521" i="30"/>
  <c r="I520" i="30" s="1"/>
  <c r="F521" i="30"/>
  <c r="J520" i="30"/>
  <c r="H520" i="30"/>
  <c r="G520" i="30"/>
  <c r="E520" i="30"/>
  <c r="D520" i="30"/>
  <c r="I519" i="30"/>
  <c r="I518" i="30" s="1"/>
  <c r="F519" i="30"/>
  <c r="J518" i="30"/>
  <c r="H518" i="30"/>
  <c r="G518" i="30"/>
  <c r="E518" i="30"/>
  <c r="D518" i="30"/>
  <c r="I516" i="30"/>
  <c r="F516" i="30"/>
  <c r="I515" i="30"/>
  <c r="F515" i="30"/>
  <c r="J514" i="30"/>
  <c r="H514" i="30"/>
  <c r="G514" i="30"/>
  <c r="E514" i="30"/>
  <c r="D514" i="30"/>
  <c r="I513" i="30"/>
  <c r="I512" i="30" s="1"/>
  <c r="F513" i="30"/>
  <c r="J512" i="30"/>
  <c r="H512" i="30"/>
  <c r="G512" i="30"/>
  <c r="F512" i="30"/>
  <c r="E512" i="30"/>
  <c r="D512" i="30"/>
  <c r="I511" i="30"/>
  <c r="I510" i="30" s="1"/>
  <c r="F511" i="30"/>
  <c r="J510" i="30"/>
  <c r="H510" i="30"/>
  <c r="G510" i="30"/>
  <c r="E510" i="30"/>
  <c r="D510" i="30"/>
  <c r="I509" i="30"/>
  <c r="F509" i="30"/>
  <c r="I508" i="30"/>
  <c r="F508" i="30"/>
  <c r="J507" i="30"/>
  <c r="H507" i="30"/>
  <c r="G507" i="30"/>
  <c r="E507" i="30"/>
  <c r="D507" i="30"/>
  <c r="I506" i="30"/>
  <c r="I505" i="30" s="1"/>
  <c r="F506" i="30"/>
  <c r="F505" i="30" s="1"/>
  <c r="J505" i="30"/>
  <c r="H505" i="30"/>
  <c r="G505" i="30"/>
  <c r="E505" i="30"/>
  <c r="D505" i="30"/>
  <c r="I504" i="30"/>
  <c r="F504" i="30"/>
  <c r="I503" i="30"/>
  <c r="F503" i="30"/>
  <c r="J502" i="30"/>
  <c r="H502" i="30"/>
  <c r="G502" i="30"/>
  <c r="E502" i="30"/>
  <c r="D502" i="30"/>
  <c r="I501" i="30"/>
  <c r="F501" i="30"/>
  <c r="I500" i="30"/>
  <c r="F500" i="30"/>
  <c r="I499" i="30"/>
  <c r="F499" i="30"/>
  <c r="J498" i="30"/>
  <c r="H498" i="30"/>
  <c r="G498" i="30"/>
  <c r="E498" i="30"/>
  <c r="D498" i="30"/>
  <c r="I497" i="30"/>
  <c r="F497" i="30"/>
  <c r="I496" i="30"/>
  <c r="F496" i="30"/>
  <c r="I495" i="30"/>
  <c r="F495" i="30"/>
  <c r="I494" i="30"/>
  <c r="F494" i="30"/>
  <c r="I493" i="30"/>
  <c r="F493" i="30"/>
  <c r="F492" i="30"/>
  <c r="J491" i="30"/>
  <c r="H491" i="30"/>
  <c r="G491" i="30"/>
  <c r="E491" i="30"/>
  <c r="D491" i="30"/>
  <c r="I489" i="30"/>
  <c r="F489" i="30"/>
  <c r="I488" i="30"/>
  <c r="F488" i="30"/>
  <c r="I487" i="30"/>
  <c r="F487" i="30"/>
  <c r="I486" i="30"/>
  <c r="F486" i="30"/>
  <c r="J485" i="30"/>
  <c r="H485" i="30"/>
  <c r="G485" i="30"/>
  <c r="E485" i="30"/>
  <c r="D485" i="30"/>
  <c r="I484" i="30"/>
  <c r="F484" i="30"/>
  <c r="I483" i="30"/>
  <c r="F483" i="30"/>
  <c r="I482" i="30"/>
  <c r="F482" i="30"/>
  <c r="J481" i="30"/>
  <c r="H481" i="30"/>
  <c r="G481" i="30"/>
  <c r="E481" i="30"/>
  <c r="D481" i="30"/>
  <c r="I480" i="30"/>
  <c r="I479" i="30" s="1"/>
  <c r="F480" i="30"/>
  <c r="J479" i="30"/>
  <c r="H479" i="30"/>
  <c r="G479" i="30"/>
  <c r="E479" i="30"/>
  <c r="D479" i="30"/>
  <c r="I478" i="30"/>
  <c r="I477" i="30" s="1"/>
  <c r="F478" i="30"/>
  <c r="F477" i="30" s="1"/>
  <c r="J477" i="30"/>
  <c r="H477" i="30"/>
  <c r="G477" i="30"/>
  <c r="E477" i="30"/>
  <c r="D477" i="30"/>
  <c r="I476" i="30"/>
  <c r="I475" i="30" s="1"/>
  <c r="F476" i="30"/>
  <c r="J475" i="30"/>
  <c r="H475" i="30"/>
  <c r="G475" i="30"/>
  <c r="E475" i="30"/>
  <c r="D475" i="30"/>
  <c r="I474" i="30"/>
  <c r="I473" i="30" s="1"/>
  <c r="F474" i="30"/>
  <c r="J473" i="30"/>
  <c r="H473" i="30"/>
  <c r="G473" i="30"/>
  <c r="E473" i="30"/>
  <c r="D473" i="30"/>
  <c r="I472" i="30"/>
  <c r="I471" i="30" s="1"/>
  <c r="F472" i="30"/>
  <c r="F471" i="30" s="1"/>
  <c r="J471" i="30"/>
  <c r="H471" i="30"/>
  <c r="G471" i="30"/>
  <c r="E471" i="30"/>
  <c r="D471" i="30"/>
  <c r="I470" i="30"/>
  <c r="I469" i="30" s="1"/>
  <c r="F470" i="30"/>
  <c r="F469" i="30" s="1"/>
  <c r="J469" i="30"/>
  <c r="H469" i="30"/>
  <c r="G469" i="30"/>
  <c r="E469" i="30"/>
  <c r="D469" i="30"/>
  <c r="I468" i="30"/>
  <c r="I467" i="30" s="1"/>
  <c r="F468" i="30"/>
  <c r="J467" i="30"/>
  <c r="H467" i="30"/>
  <c r="G467" i="30"/>
  <c r="E467" i="30"/>
  <c r="D467" i="30"/>
  <c r="I465" i="30"/>
  <c r="I464" i="30" s="1"/>
  <c r="F465" i="30"/>
  <c r="J464" i="30"/>
  <c r="H464" i="30"/>
  <c r="G464" i="30"/>
  <c r="E464" i="30"/>
  <c r="D464" i="30"/>
  <c r="I463" i="30"/>
  <c r="I462" i="30" s="1"/>
  <c r="F463" i="30"/>
  <c r="F462" i="30" s="1"/>
  <c r="J462" i="30"/>
  <c r="H462" i="30"/>
  <c r="G462" i="30"/>
  <c r="E462" i="30"/>
  <c r="D462" i="30"/>
  <c r="I461" i="30"/>
  <c r="I460" i="30" s="1"/>
  <c r="F461" i="30"/>
  <c r="J460" i="30"/>
  <c r="H460" i="30"/>
  <c r="G460" i="30"/>
  <c r="E460" i="30"/>
  <c r="D460" i="30"/>
  <c r="I459" i="30"/>
  <c r="I458" i="30" s="1"/>
  <c r="F459" i="30"/>
  <c r="J458" i="30"/>
  <c r="H458" i="30"/>
  <c r="G458" i="30"/>
  <c r="E458" i="30"/>
  <c r="D458" i="30"/>
  <c r="I457" i="30"/>
  <c r="I456" i="30" s="1"/>
  <c r="F457" i="30"/>
  <c r="J456" i="30"/>
  <c r="H456" i="30"/>
  <c r="G456" i="30"/>
  <c r="E456" i="30"/>
  <c r="D456" i="30"/>
  <c r="I454" i="30"/>
  <c r="I453" i="30" s="1"/>
  <c r="F454" i="30"/>
  <c r="J453" i="30"/>
  <c r="H453" i="30"/>
  <c r="G453" i="30"/>
  <c r="E453" i="30"/>
  <c r="D453" i="30"/>
  <c r="I452" i="30"/>
  <c r="F452" i="30"/>
  <c r="F451" i="30" s="1"/>
  <c r="J451" i="30"/>
  <c r="H451" i="30"/>
  <c r="G451" i="30"/>
  <c r="E451" i="30"/>
  <c r="D451" i="30"/>
  <c r="I450" i="30"/>
  <c r="I449" i="30" s="1"/>
  <c r="F450" i="30"/>
  <c r="J449" i="30"/>
  <c r="H449" i="30"/>
  <c r="G449" i="30"/>
  <c r="E449" i="30"/>
  <c r="D449" i="30"/>
  <c r="I448" i="30"/>
  <c r="I447" i="30" s="1"/>
  <c r="F448" i="30"/>
  <c r="J447" i="30"/>
  <c r="H447" i="30"/>
  <c r="G447" i="30"/>
  <c r="E447" i="30"/>
  <c r="D447" i="30"/>
  <c r="I446" i="30"/>
  <c r="I445" i="30" s="1"/>
  <c r="F446" i="30"/>
  <c r="F445" i="30" s="1"/>
  <c r="J445" i="30"/>
  <c r="H445" i="30"/>
  <c r="G445" i="30"/>
  <c r="E445" i="30"/>
  <c r="D445" i="30"/>
  <c r="I444" i="30"/>
  <c r="I443" i="30" s="1"/>
  <c r="F444" i="30"/>
  <c r="J443" i="30"/>
  <c r="H443" i="30"/>
  <c r="G443" i="30"/>
  <c r="E443" i="30"/>
  <c r="D443" i="30"/>
  <c r="I442" i="30"/>
  <c r="I441" i="30" s="1"/>
  <c r="F442" i="30"/>
  <c r="F441" i="30" s="1"/>
  <c r="J441" i="30"/>
  <c r="H441" i="30"/>
  <c r="G441" i="30"/>
  <c r="E441" i="30"/>
  <c r="D441" i="30"/>
  <c r="I440" i="30"/>
  <c r="I439" i="30" s="1"/>
  <c r="F440" i="30"/>
  <c r="J439" i="30"/>
  <c r="H439" i="30"/>
  <c r="G439" i="30"/>
  <c r="E439" i="30"/>
  <c r="D439" i="30"/>
  <c r="I438" i="30"/>
  <c r="I437" i="30" s="1"/>
  <c r="F438" i="30"/>
  <c r="J437" i="30"/>
  <c r="H437" i="30"/>
  <c r="G437" i="30"/>
  <c r="E437" i="30"/>
  <c r="D437" i="30"/>
  <c r="I432" i="30"/>
  <c r="F432" i="30"/>
  <c r="I431" i="30"/>
  <c r="F431" i="30"/>
  <c r="I430" i="30"/>
  <c r="F430" i="30"/>
  <c r="I429" i="30"/>
  <c r="F429" i="30"/>
  <c r="I428" i="30"/>
  <c r="F428" i="30"/>
  <c r="I427" i="30"/>
  <c r="F427" i="30"/>
  <c r="I426" i="30"/>
  <c r="F426" i="30"/>
  <c r="I424" i="30"/>
  <c r="F424" i="30"/>
  <c r="F423" i="30"/>
  <c r="I422" i="30"/>
  <c r="F422" i="30"/>
  <c r="J421" i="30"/>
  <c r="H421" i="30"/>
  <c r="G421" i="30"/>
  <c r="E421" i="30"/>
  <c r="D421" i="30"/>
  <c r="I420" i="30"/>
  <c r="I419" i="30" s="1"/>
  <c r="F420" i="30"/>
  <c r="J419" i="30"/>
  <c r="H419" i="30"/>
  <c r="G419" i="30"/>
  <c r="E419" i="30"/>
  <c r="D419" i="30"/>
  <c r="I418" i="30"/>
  <c r="I417" i="30" s="1"/>
  <c r="F418" i="30"/>
  <c r="F417" i="30" s="1"/>
  <c r="J417" i="30"/>
  <c r="H417" i="30"/>
  <c r="G417" i="30"/>
  <c r="E417" i="30"/>
  <c r="D417" i="30"/>
  <c r="I416" i="30"/>
  <c r="I415" i="30" s="1"/>
  <c r="F416" i="30"/>
  <c r="J415" i="30"/>
  <c r="H415" i="30"/>
  <c r="G415" i="30"/>
  <c r="E415" i="30"/>
  <c r="D415" i="30"/>
  <c r="I414" i="30"/>
  <c r="F414" i="30"/>
  <c r="I413" i="30"/>
  <c r="F413" i="30"/>
  <c r="J412" i="30"/>
  <c r="H412" i="30"/>
  <c r="G412" i="30"/>
  <c r="E412" i="30"/>
  <c r="D412" i="30"/>
  <c r="I411" i="30"/>
  <c r="I410" i="30" s="1"/>
  <c r="F411" i="30"/>
  <c r="J410" i="30"/>
  <c r="H410" i="30"/>
  <c r="G410" i="30"/>
  <c r="E410" i="30"/>
  <c r="D410" i="30"/>
  <c r="I409" i="30"/>
  <c r="F409" i="30"/>
  <c r="I408" i="30"/>
  <c r="F408" i="30"/>
  <c r="J407" i="30"/>
  <c r="H407" i="30"/>
  <c r="G407" i="30"/>
  <c r="E407" i="30"/>
  <c r="D407" i="30"/>
  <c r="I406" i="30"/>
  <c r="I405" i="30" s="1"/>
  <c r="F406" i="30"/>
  <c r="J405" i="30"/>
  <c r="H405" i="30"/>
  <c r="G405" i="30"/>
  <c r="E405" i="30"/>
  <c r="D405" i="30"/>
  <c r="I402" i="30"/>
  <c r="F403" i="30"/>
  <c r="F402" i="30" s="1"/>
  <c r="J402" i="30"/>
  <c r="H402" i="30"/>
  <c r="G402" i="30"/>
  <c r="E402" i="30"/>
  <c r="D402" i="30"/>
  <c r="I401" i="30"/>
  <c r="I400" i="30" s="1"/>
  <c r="F401" i="30"/>
  <c r="F400" i="30" s="1"/>
  <c r="J400" i="30"/>
  <c r="H400" i="30"/>
  <c r="G400" i="30"/>
  <c r="E400" i="30"/>
  <c r="D400" i="30"/>
  <c r="I399" i="30"/>
  <c r="I398" i="30" s="1"/>
  <c r="F399" i="30"/>
  <c r="J398" i="30"/>
  <c r="H398" i="30"/>
  <c r="G398" i="30"/>
  <c r="E398" i="30"/>
  <c r="D398" i="30"/>
  <c r="I397" i="30"/>
  <c r="F397" i="30"/>
  <c r="I396" i="30"/>
  <c r="F396" i="30"/>
  <c r="J395" i="30"/>
  <c r="H395" i="30"/>
  <c r="G395" i="30"/>
  <c r="E395" i="30"/>
  <c r="D395" i="30"/>
  <c r="I394" i="30"/>
  <c r="I393" i="30" s="1"/>
  <c r="F394" i="30"/>
  <c r="F393" i="30" s="1"/>
  <c r="J393" i="30"/>
  <c r="H393" i="30"/>
  <c r="G393" i="30"/>
  <c r="E393" i="30"/>
  <c r="D393" i="30"/>
  <c r="I391" i="30"/>
  <c r="I390" i="30" s="1"/>
  <c r="F391" i="30"/>
  <c r="J390" i="30"/>
  <c r="H390" i="30"/>
  <c r="G390" i="30"/>
  <c r="E390" i="30"/>
  <c r="D390" i="30"/>
  <c r="I389" i="30"/>
  <c r="I388" i="30" s="1"/>
  <c r="F389" i="30"/>
  <c r="J388" i="30"/>
  <c r="H388" i="30"/>
  <c r="G388" i="30"/>
  <c r="E388" i="30"/>
  <c r="D388" i="30"/>
  <c r="I387" i="30"/>
  <c r="F387" i="30"/>
  <c r="F386" i="30" s="1"/>
  <c r="J386" i="30"/>
  <c r="H386" i="30"/>
  <c r="G386" i="30"/>
  <c r="E386" i="30"/>
  <c r="D386" i="30"/>
  <c r="I385" i="30"/>
  <c r="F385" i="30"/>
  <c r="I384" i="30"/>
  <c r="F384" i="30"/>
  <c r="I383" i="30"/>
  <c r="F383" i="30"/>
  <c r="J382" i="30"/>
  <c r="H382" i="30"/>
  <c r="G382" i="30"/>
  <c r="E382" i="30"/>
  <c r="D382" i="30"/>
  <c r="I381" i="30"/>
  <c r="F381" i="30"/>
  <c r="I380" i="30"/>
  <c r="F380" i="30"/>
  <c r="I379" i="30"/>
  <c r="F379" i="30"/>
  <c r="J378" i="30"/>
  <c r="H378" i="30"/>
  <c r="G378" i="30"/>
  <c r="E378" i="30"/>
  <c r="D378" i="30"/>
  <c r="I377" i="30"/>
  <c r="I376" i="30" s="1"/>
  <c r="F377" i="30"/>
  <c r="J376" i="30"/>
  <c r="H376" i="30"/>
  <c r="G376" i="30"/>
  <c r="E376" i="30"/>
  <c r="D376" i="30"/>
  <c r="I375" i="30"/>
  <c r="I374" i="30" s="1"/>
  <c r="F375" i="30"/>
  <c r="F374" i="30" s="1"/>
  <c r="J374" i="30"/>
  <c r="H374" i="30"/>
  <c r="G374" i="30"/>
  <c r="E374" i="30"/>
  <c r="D374" i="30"/>
  <c r="F373" i="30"/>
  <c r="F372" i="30" s="1"/>
  <c r="J372" i="30"/>
  <c r="H372" i="30"/>
  <c r="G372" i="30"/>
  <c r="E372" i="30"/>
  <c r="D372" i="30"/>
  <c r="I371" i="30"/>
  <c r="I370" i="30" s="1"/>
  <c r="F371" i="30"/>
  <c r="J370" i="30"/>
  <c r="H370" i="30"/>
  <c r="G370" i="30"/>
  <c r="E370" i="30"/>
  <c r="D370" i="30"/>
  <c r="I368" i="30"/>
  <c r="I367" i="30" s="1"/>
  <c r="F368" i="30"/>
  <c r="J367" i="30"/>
  <c r="H367" i="30"/>
  <c r="G367" i="30"/>
  <c r="E367" i="30"/>
  <c r="D367" i="30"/>
  <c r="I366" i="30"/>
  <c r="F366" i="30"/>
  <c r="F365" i="30" s="1"/>
  <c r="J365" i="30"/>
  <c r="H365" i="30"/>
  <c r="G365" i="30"/>
  <c r="E365" i="30"/>
  <c r="D365" i="30"/>
  <c r="I364" i="30"/>
  <c r="I363" i="30" s="1"/>
  <c r="F364" i="30"/>
  <c r="J363" i="30"/>
  <c r="H363" i="30"/>
  <c r="G363" i="30"/>
  <c r="E363" i="30"/>
  <c r="D363" i="30"/>
  <c r="I362" i="30"/>
  <c r="I361" i="30" s="1"/>
  <c r="F362" i="30"/>
  <c r="J361" i="30"/>
  <c r="H361" i="30"/>
  <c r="G361" i="30"/>
  <c r="E361" i="30"/>
  <c r="D361" i="30"/>
  <c r="I360" i="30"/>
  <c r="I359" i="30" s="1"/>
  <c r="F360" i="30"/>
  <c r="J359" i="30"/>
  <c r="H359" i="30"/>
  <c r="G359" i="30"/>
  <c r="E359" i="30"/>
  <c r="D359" i="30"/>
  <c r="I358" i="30"/>
  <c r="F358" i="30"/>
  <c r="F357" i="30" s="1"/>
  <c r="J357" i="30"/>
  <c r="H357" i="30"/>
  <c r="G357" i="30"/>
  <c r="E357" i="30"/>
  <c r="D357" i="30"/>
  <c r="I356" i="30"/>
  <c r="F356" i="30"/>
  <c r="I355" i="30"/>
  <c r="F355" i="30"/>
  <c r="J354" i="30"/>
  <c r="H354" i="30"/>
  <c r="G354" i="30"/>
  <c r="E354" i="30"/>
  <c r="D354" i="30"/>
  <c r="I352" i="30"/>
  <c r="I351" i="30" s="1"/>
  <c r="F352" i="30"/>
  <c r="J351" i="30"/>
  <c r="H351" i="30"/>
  <c r="G351" i="30"/>
  <c r="E351" i="30"/>
  <c r="D351" i="30"/>
  <c r="I350" i="30"/>
  <c r="I349" i="30" s="1"/>
  <c r="F350" i="30"/>
  <c r="F349" i="30" s="1"/>
  <c r="J349" i="30"/>
  <c r="H349" i="30"/>
  <c r="G349" i="30"/>
  <c r="E349" i="30"/>
  <c r="D349" i="30"/>
  <c r="I348" i="30"/>
  <c r="F348" i="30"/>
  <c r="F347" i="30" s="1"/>
  <c r="J347" i="30"/>
  <c r="H347" i="30"/>
  <c r="G347" i="30"/>
  <c r="E347" i="30"/>
  <c r="D347" i="30"/>
  <c r="I346" i="30"/>
  <c r="I345" i="30" s="1"/>
  <c r="F346" i="30"/>
  <c r="J345" i="30"/>
  <c r="H345" i="30"/>
  <c r="G345" i="30"/>
  <c r="E345" i="30"/>
  <c r="D345" i="30"/>
  <c r="I343" i="30"/>
  <c r="J343" i="30"/>
  <c r="H343" i="30"/>
  <c r="G343" i="30"/>
  <c r="E343" i="30"/>
  <c r="D343" i="30"/>
  <c r="I342" i="30"/>
  <c r="I341" i="30" s="1"/>
  <c r="F342" i="30"/>
  <c r="F341" i="30" s="1"/>
  <c r="J341" i="30"/>
  <c r="H341" i="30"/>
  <c r="G341" i="30"/>
  <c r="E341" i="30"/>
  <c r="D341" i="30"/>
  <c r="I340" i="30"/>
  <c r="F340" i="30"/>
  <c r="F339" i="30"/>
  <c r="J338" i="30"/>
  <c r="H338" i="30"/>
  <c r="G338" i="30"/>
  <c r="E338" i="30"/>
  <c r="D338" i="30"/>
  <c r="I337" i="30"/>
  <c r="I336" i="30" s="1"/>
  <c r="F337" i="30"/>
  <c r="J336" i="30"/>
  <c r="H336" i="30"/>
  <c r="G336" i="30"/>
  <c r="E336" i="30"/>
  <c r="D336" i="30"/>
  <c r="I335" i="30"/>
  <c r="F335" i="30"/>
  <c r="I334" i="30"/>
  <c r="F334" i="30"/>
  <c r="J333" i="30"/>
  <c r="H333" i="30"/>
  <c r="G333" i="30"/>
  <c r="E333" i="30"/>
  <c r="D333" i="30"/>
  <c r="I331" i="30"/>
  <c r="I330" i="30" s="1"/>
  <c r="F331" i="30"/>
  <c r="J330" i="30"/>
  <c r="H330" i="30"/>
  <c r="G330" i="30"/>
  <c r="E330" i="30"/>
  <c r="D330" i="30"/>
  <c r="I329" i="30"/>
  <c r="I328" i="30" s="1"/>
  <c r="F329" i="30"/>
  <c r="J328" i="30"/>
  <c r="H328" i="30"/>
  <c r="G328" i="30"/>
  <c r="E328" i="30"/>
  <c r="D328" i="30"/>
  <c r="I327" i="30"/>
  <c r="I326" i="30" s="1"/>
  <c r="F327" i="30"/>
  <c r="J326" i="30"/>
  <c r="H326" i="30"/>
  <c r="G326" i="30"/>
  <c r="E326" i="30"/>
  <c r="D326" i="30"/>
  <c r="I325" i="30"/>
  <c r="I324" i="30" s="1"/>
  <c r="F325" i="30"/>
  <c r="F324" i="30" s="1"/>
  <c r="J324" i="30"/>
  <c r="H324" i="30"/>
  <c r="G324" i="30"/>
  <c r="E324" i="30"/>
  <c r="D324" i="30"/>
  <c r="I322" i="30"/>
  <c r="F323" i="30"/>
  <c r="J322" i="30"/>
  <c r="H322" i="30"/>
  <c r="G322" i="30"/>
  <c r="E322" i="30"/>
  <c r="D322" i="30"/>
  <c r="I321" i="30"/>
  <c r="I320" i="30" s="1"/>
  <c r="F321" i="30"/>
  <c r="J320" i="30"/>
  <c r="H320" i="30"/>
  <c r="G320" i="30"/>
  <c r="E320" i="30"/>
  <c r="D320" i="30"/>
  <c r="I319" i="30"/>
  <c r="I318" i="30" s="1"/>
  <c r="F319" i="30"/>
  <c r="J318" i="30"/>
  <c r="H318" i="30"/>
  <c r="G318" i="30"/>
  <c r="F318" i="30"/>
  <c r="E318" i="30"/>
  <c r="D318" i="30"/>
  <c r="I317" i="30"/>
  <c r="I316" i="30" s="1"/>
  <c r="F317" i="30"/>
  <c r="J316" i="30"/>
  <c r="H316" i="30"/>
  <c r="G316" i="30"/>
  <c r="E316" i="30"/>
  <c r="D316" i="30"/>
  <c r="I314" i="30"/>
  <c r="F315" i="30"/>
  <c r="J314" i="30"/>
  <c r="H314" i="30"/>
  <c r="G314" i="30"/>
  <c r="E314" i="30"/>
  <c r="D314" i="30"/>
  <c r="I312" i="30"/>
  <c r="I311" i="30" s="1"/>
  <c r="F312" i="30"/>
  <c r="J311" i="30"/>
  <c r="H311" i="30"/>
  <c r="G311" i="30"/>
  <c r="E311" i="30"/>
  <c r="D311" i="30"/>
  <c r="I310" i="30"/>
  <c r="I309" i="30" s="1"/>
  <c r="F310" i="30"/>
  <c r="J309" i="30"/>
  <c r="H309" i="30"/>
  <c r="G309" i="30"/>
  <c r="E309" i="30"/>
  <c r="D309" i="30"/>
  <c r="I308" i="30"/>
  <c r="I307" i="30" s="1"/>
  <c r="F308" i="30"/>
  <c r="J307" i="30"/>
  <c r="H307" i="30"/>
  <c r="G307" i="30"/>
  <c r="E307" i="30"/>
  <c r="D307" i="30"/>
  <c r="I306" i="30"/>
  <c r="F306" i="30"/>
  <c r="I305" i="30"/>
  <c r="F305" i="30"/>
  <c r="I304" i="30"/>
  <c r="F304" i="30"/>
  <c r="J303" i="30"/>
  <c r="H303" i="30"/>
  <c r="G303" i="30"/>
  <c r="E303" i="30"/>
  <c r="D303" i="30"/>
  <c r="I302" i="30"/>
  <c r="I301" i="30" s="1"/>
  <c r="F302" i="30"/>
  <c r="J301" i="30"/>
  <c r="H301" i="30"/>
  <c r="G301" i="30"/>
  <c r="E301" i="30"/>
  <c r="D301" i="30"/>
  <c r="I299" i="30"/>
  <c r="F300" i="30"/>
  <c r="F299" i="30" s="1"/>
  <c r="J299" i="30"/>
  <c r="H299" i="30"/>
  <c r="G299" i="30"/>
  <c r="E299" i="30"/>
  <c r="D299" i="30"/>
  <c r="I298" i="30"/>
  <c r="I297" i="30" s="1"/>
  <c r="F298" i="30"/>
  <c r="J297" i="30"/>
  <c r="H297" i="30"/>
  <c r="G297" i="30"/>
  <c r="E297" i="30"/>
  <c r="D297" i="30"/>
  <c r="I296" i="30"/>
  <c r="I295" i="30" s="1"/>
  <c r="F296" i="30"/>
  <c r="J295" i="30"/>
  <c r="H295" i="30"/>
  <c r="G295" i="30"/>
  <c r="E295" i="30"/>
  <c r="D295" i="30"/>
  <c r="I294" i="30"/>
  <c r="F294" i="30"/>
  <c r="F293" i="30" s="1"/>
  <c r="J293" i="30"/>
  <c r="H293" i="30"/>
  <c r="G293" i="30"/>
  <c r="E293" i="30"/>
  <c r="D293" i="30"/>
  <c r="I291" i="30"/>
  <c r="I290" i="30" s="1"/>
  <c r="F291" i="30"/>
  <c r="F290" i="30" s="1"/>
  <c r="J290" i="30"/>
  <c r="H290" i="30"/>
  <c r="G290" i="30"/>
  <c r="E290" i="30"/>
  <c r="D290" i="30"/>
  <c r="I289" i="30"/>
  <c r="I288" i="30" s="1"/>
  <c r="F289" i="30"/>
  <c r="J288" i="30"/>
  <c r="H288" i="30"/>
  <c r="G288" i="30"/>
  <c r="E288" i="30"/>
  <c r="D288" i="30"/>
  <c r="I287" i="30"/>
  <c r="I286" i="30" s="1"/>
  <c r="F287" i="30"/>
  <c r="J286" i="30"/>
  <c r="H286" i="30"/>
  <c r="G286" i="30"/>
  <c r="E286" i="30"/>
  <c r="D286" i="30"/>
  <c r="I285" i="30"/>
  <c r="F285" i="30"/>
  <c r="J284" i="30"/>
  <c r="H284" i="30"/>
  <c r="G284" i="30"/>
  <c r="F284" i="30"/>
  <c r="E284" i="30"/>
  <c r="D284" i="30"/>
  <c r="I283" i="30"/>
  <c r="I282" i="30" s="1"/>
  <c r="F283" i="30"/>
  <c r="F282" i="30" s="1"/>
  <c r="J282" i="30"/>
  <c r="H282" i="30"/>
  <c r="G282" i="30"/>
  <c r="E282" i="30"/>
  <c r="D282" i="30"/>
  <c r="I281" i="30"/>
  <c r="I280" i="30" s="1"/>
  <c r="F281" i="30"/>
  <c r="J280" i="30"/>
  <c r="H280" i="30"/>
  <c r="G280" i="30"/>
  <c r="E280" i="30"/>
  <c r="D280" i="30"/>
  <c r="I278" i="30"/>
  <c r="F279" i="30"/>
  <c r="F278" i="30" s="1"/>
  <c r="J278" i="30"/>
  <c r="H278" i="30"/>
  <c r="G278" i="30"/>
  <c r="E278" i="30"/>
  <c r="D278" i="30"/>
  <c r="I277" i="30"/>
  <c r="I276" i="30" s="1"/>
  <c r="F277" i="30"/>
  <c r="J276" i="30"/>
  <c r="H276" i="30"/>
  <c r="G276" i="30"/>
  <c r="E276" i="30"/>
  <c r="D276" i="30"/>
  <c r="I275" i="30"/>
  <c r="F275" i="30"/>
  <c r="F274" i="30" s="1"/>
  <c r="J274" i="30"/>
  <c r="H274" i="30"/>
  <c r="G274" i="30"/>
  <c r="E274" i="30"/>
  <c r="D274" i="30"/>
  <c r="I272" i="30"/>
  <c r="F272" i="30"/>
  <c r="I271" i="30"/>
  <c r="F271" i="30"/>
  <c r="J270" i="30"/>
  <c r="H270" i="30"/>
  <c r="G270" i="30"/>
  <c r="E270" i="30"/>
  <c r="D270" i="30"/>
  <c r="I269" i="30"/>
  <c r="F269" i="30"/>
  <c r="F268" i="30" s="1"/>
  <c r="J268" i="30"/>
  <c r="H268" i="30"/>
  <c r="G268" i="30"/>
  <c r="E268" i="30"/>
  <c r="D268" i="30"/>
  <c r="I266" i="30"/>
  <c r="F267" i="30"/>
  <c r="F266" i="30" s="1"/>
  <c r="J266" i="30"/>
  <c r="H266" i="30"/>
  <c r="G266" i="30"/>
  <c r="E266" i="30"/>
  <c r="D266" i="30"/>
  <c r="I265" i="30"/>
  <c r="F265" i="30"/>
  <c r="I264" i="30"/>
  <c r="F264" i="30"/>
  <c r="J263" i="30"/>
  <c r="H263" i="30"/>
  <c r="G263" i="30"/>
  <c r="E263" i="30"/>
  <c r="D263" i="30"/>
  <c r="I262" i="30"/>
  <c r="I261" i="30" s="1"/>
  <c r="F262" i="30"/>
  <c r="J261" i="30"/>
  <c r="H261" i="30"/>
  <c r="G261" i="30"/>
  <c r="E261" i="30"/>
  <c r="D261" i="30"/>
  <c r="I259" i="30"/>
  <c r="F260" i="30"/>
  <c r="F259" i="30" s="1"/>
  <c r="J259" i="30"/>
  <c r="H259" i="30"/>
  <c r="G259" i="30"/>
  <c r="E259" i="30"/>
  <c r="D259" i="30"/>
  <c r="I258" i="30"/>
  <c r="F258" i="30"/>
  <c r="I257" i="30"/>
  <c r="F257" i="30"/>
  <c r="J256" i="30"/>
  <c r="H256" i="30"/>
  <c r="G256" i="30"/>
  <c r="E256" i="30"/>
  <c r="D256" i="30"/>
  <c r="I255" i="30"/>
  <c r="I254" i="30" s="1"/>
  <c r="F255" i="30"/>
  <c r="F254" i="30" s="1"/>
  <c r="J254" i="30"/>
  <c r="H254" i="30"/>
  <c r="G254" i="30"/>
  <c r="E254" i="30"/>
  <c r="D254" i="30"/>
  <c r="I253" i="30"/>
  <c r="F253" i="30"/>
  <c r="F252" i="30"/>
  <c r="J251" i="30"/>
  <c r="H251" i="30"/>
  <c r="G251" i="30"/>
  <c r="E251" i="30"/>
  <c r="D251" i="30"/>
  <c r="F247" i="30"/>
  <c r="I246" i="30"/>
  <c r="F246" i="30"/>
  <c r="J245" i="30"/>
  <c r="H245" i="30"/>
  <c r="G245" i="30"/>
  <c r="E245" i="30"/>
  <c r="D245" i="30"/>
  <c r="I244" i="30"/>
  <c r="I243" i="30" s="1"/>
  <c r="F244" i="30"/>
  <c r="F243" i="30" s="1"/>
  <c r="J243" i="30"/>
  <c r="H243" i="30"/>
  <c r="G243" i="30"/>
  <c r="E243" i="30"/>
  <c r="D243" i="30"/>
  <c r="I242" i="30"/>
  <c r="F242" i="30"/>
  <c r="I241" i="30"/>
  <c r="F241" i="30"/>
  <c r="J240" i="30"/>
  <c r="H240" i="30"/>
  <c r="G240" i="30"/>
  <c r="E240" i="30"/>
  <c r="D240" i="30"/>
  <c r="I239" i="30"/>
  <c r="I238" i="30" s="1"/>
  <c r="F239" i="30"/>
  <c r="J238" i="30"/>
  <c r="H238" i="30"/>
  <c r="G238" i="30"/>
  <c r="E238" i="30"/>
  <c r="D238" i="30"/>
  <c r="I237" i="30"/>
  <c r="I236" i="30" s="1"/>
  <c r="F237" i="30"/>
  <c r="F236" i="30" s="1"/>
  <c r="J236" i="30"/>
  <c r="H236" i="30"/>
  <c r="G236" i="30"/>
  <c r="E236" i="30"/>
  <c r="D236" i="30"/>
  <c r="I234" i="30"/>
  <c r="F235" i="30"/>
  <c r="J234" i="30"/>
  <c r="H234" i="30"/>
  <c r="G234" i="30"/>
  <c r="E234" i="30"/>
  <c r="D234" i="30"/>
  <c r="I233" i="30"/>
  <c r="I232" i="30" s="1"/>
  <c r="F233" i="30"/>
  <c r="J232" i="30"/>
  <c r="H232" i="30"/>
  <c r="G232" i="30"/>
  <c r="E232" i="30"/>
  <c r="D232" i="30"/>
  <c r="I231" i="30"/>
  <c r="I230" i="30" s="1"/>
  <c r="F231" i="30"/>
  <c r="F230" i="30" s="1"/>
  <c r="J230" i="30"/>
  <c r="H230" i="30"/>
  <c r="G230" i="30"/>
  <c r="E230" i="30"/>
  <c r="D230" i="30"/>
  <c r="I229" i="30"/>
  <c r="I228" i="30" s="1"/>
  <c r="F229" i="30"/>
  <c r="F228" i="30" s="1"/>
  <c r="J228" i="30"/>
  <c r="H228" i="30"/>
  <c r="G228" i="30"/>
  <c r="E228" i="30"/>
  <c r="D228" i="30"/>
  <c r="I226" i="30"/>
  <c r="I225" i="30" s="1"/>
  <c r="F226" i="30"/>
  <c r="J225" i="30"/>
  <c r="H225" i="30"/>
  <c r="G225" i="30"/>
  <c r="E225" i="30"/>
  <c r="D225" i="30"/>
  <c r="I224" i="30"/>
  <c r="I223" i="30" s="1"/>
  <c r="F224" i="30"/>
  <c r="J223" i="30"/>
  <c r="H223" i="30"/>
  <c r="G223" i="30"/>
  <c r="E223" i="30"/>
  <c r="D223" i="30"/>
  <c r="I222" i="30"/>
  <c r="F222" i="30"/>
  <c r="F221" i="30" s="1"/>
  <c r="J221" i="30"/>
  <c r="H221" i="30"/>
  <c r="G221" i="30"/>
  <c r="E221" i="30"/>
  <c r="D221" i="30"/>
  <c r="I219" i="30"/>
  <c r="I218" i="30" s="1"/>
  <c r="F219" i="30"/>
  <c r="F218" i="30" s="1"/>
  <c r="J218" i="30"/>
  <c r="H218" i="30"/>
  <c r="G218" i="30"/>
  <c r="E218" i="30"/>
  <c r="D218" i="30"/>
  <c r="I217" i="30"/>
  <c r="I216" i="30" s="1"/>
  <c r="F217" i="30"/>
  <c r="J216" i="30"/>
  <c r="H216" i="30"/>
  <c r="G216" i="30"/>
  <c r="E216" i="30"/>
  <c r="D216" i="30"/>
  <c r="I215" i="30"/>
  <c r="I214" i="30" s="1"/>
  <c r="F215" i="30"/>
  <c r="J214" i="30"/>
  <c r="H214" i="30"/>
  <c r="G214" i="30"/>
  <c r="E214" i="30"/>
  <c r="D214" i="30"/>
  <c r="I213" i="30"/>
  <c r="F213" i="30"/>
  <c r="F212" i="30" s="1"/>
  <c r="J212" i="30"/>
  <c r="H212" i="30"/>
  <c r="G212" i="30"/>
  <c r="E212" i="30"/>
  <c r="D212" i="30"/>
  <c r="I211" i="30"/>
  <c r="I210" i="30" s="1"/>
  <c r="F211" i="30"/>
  <c r="F210" i="30" s="1"/>
  <c r="J210" i="30"/>
  <c r="H210" i="30"/>
  <c r="G210" i="30"/>
  <c r="E210" i="30"/>
  <c r="D210" i="30"/>
  <c r="I208" i="30"/>
  <c r="I207" i="30" s="1"/>
  <c r="F208" i="30"/>
  <c r="J207" i="30"/>
  <c r="H207" i="30"/>
  <c r="G207" i="30"/>
  <c r="E207" i="30"/>
  <c r="D207" i="30"/>
  <c r="I206" i="30"/>
  <c r="I205" i="30" s="1"/>
  <c r="F206" i="30"/>
  <c r="F205" i="30" s="1"/>
  <c r="J205" i="30"/>
  <c r="H205" i="30"/>
  <c r="G205" i="30"/>
  <c r="E205" i="30"/>
  <c r="D205" i="30"/>
  <c r="I203" i="30"/>
  <c r="F203" i="30"/>
  <c r="F202" i="30" s="1"/>
  <c r="J202" i="30"/>
  <c r="H202" i="30"/>
  <c r="G202" i="30"/>
  <c r="E202" i="30"/>
  <c r="D202" i="30"/>
  <c r="I201" i="30"/>
  <c r="I200" i="30" s="1"/>
  <c r="F201" i="30"/>
  <c r="F200" i="30" s="1"/>
  <c r="J200" i="30"/>
  <c r="H200" i="30"/>
  <c r="G200" i="30"/>
  <c r="E200" i="30"/>
  <c r="D200" i="30"/>
  <c r="I199" i="30"/>
  <c r="I198" i="30" s="1"/>
  <c r="F199" i="30"/>
  <c r="J198" i="30"/>
  <c r="H198" i="30"/>
  <c r="G198" i="30"/>
  <c r="E198" i="30"/>
  <c r="D198" i="30"/>
  <c r="I196" i="30"/>
  <c r="F197" i="30"/>
  <c r="J196" i="30"/>
  <c r="H196" i="30"/>
  <c r="G196" i="30"/>
  <c r="E196" i="30"/>
  <c r="D196" i="30"/>
  <c r="I195" i="30"/>
  <c r="I194" i="30" s="1"/>
  <c r="F195" i="30"/>
  <c r="F194" i="30" s="1"/>
  <c r="J194" i="30"/>
  <c r="H194" i="30"/>
  <c r="G194" i="30"/>
  <c r="E194" i="30"/>
  <c r="D194" i="30"/>
  <c r="I193" i="30"/>
  <c r="I192" i="30" s="1"/>
  <c r="F193" i="30"/>
  <c r="F192" i="30" s="1"/>
  <c r="J192" i="30"/>
  <c r="H192" i="30"/>
  <c r="G192" i="30"/>
  <c r="E192" i="30"/>
  <c r="D192" i="30"/>
  <c r="I191" i="30"/>
  <c r="I190" i="30" s="1"/>
  <c r="F191" i="30"/>
  <c r="J190" i="30"/>
  <c r="H190" i="30"/>
  <c r="G190" i="30"/>
  <c r="E190" i="30"/>
  <c r="D190" i="30"/>
  <c r="I188" i="30"/>
  <c r="F188" i="30"/>
  <c r="F187" i="30"/>
  <c r="J186" i="30"/>
  <c r="H186" i="30"/>
  <c r="G186" i="30"/>
  <c r="E186" i="30"/>
  <c r="D186" i="30"/>
  <c r="I185" i="30"/>
  <c r="F185" i="30"/>
  <c r="I184" i="30"/>
  <c r="F184" i="30"/>
  <c r="I183" i="30"/>
  <c r="F183" i="30"/>
  <c r="J182" i="30"/>
  <c r="H182" i="30"/>
  <c r="G182" i="30"/>
  <c r="E182" i="30"/>
  <c r="D182" i="30"/>
  <c r="I181" i="30"/>
  <c r="I180" i="30" s="1"/>
  <c r="F181" i="30"/>
  <c r="J180" i="30"/>
  <c r="H180" i="30"/>
  <c r="G180" i="30"/>
  <c r="E180" i="30"/>
  <c r="D180" i="30"/>
  <c r="I178" i="30"/>
  <c r="F179" i="30"/>
  <c r="F178" i="30" s="1"/>
  <c r="J178" i="30"/>
  <c r="H178" i="30"/>
  <c r="G178" i="30"/>
  <c r="E178" i="30"/>
  <c r="D178" i="30"/>
  <c r="I177" i="30"/>
  <c r="I176" i="30" s="1"/>
  <c r="F177" i="30"/>
  <c r="J176" i="30"/>
  <c r="H176" i="30"/>
  <c r="G176" i="30"/>
  <c r="E176" i="30"/>
  <c r="D176" i="30"/>
  <c r="I175" i="30"/>
  <c r="I174" i="30" s="1"/>
  <c r="F175" i="30"/>
  <c r="J174" i="30"/>
  <c r="H174" i="30"/>
  <c r="G174" i="30"/>
  <c r="E174" i="30"/>
  <c r="D174" i="30"/>
  <c r="I173" i="30"/>
  <c r="I172" i="30" s="1"/>
  <c r="F173" i="30"/>
  <c r="J172" i="30"/>
  <c r="H172" i="30"/>
  <c r="G172" i="30"/>
  <c r="E172" i="30"/>
  <c r="D172" i="30"/>
  <c r="I171" i="30"/>
  <c r="F171" i="30"/>
  <c r="F170" i="30" s="1"/>
  <c r="J170" i="30"/>
  <c r="H170" i="30"/>
  <c r="G170" i="30"/>
  <c r="E170" i="30"/>
  <c r="D170" i="30"/>
  <c r="I169" i="30"/>
  <c r="I168" i="30" s="1"/>
  <c r="F169" i="30"/>
  <c r="J168" i="30"/>
  <c r="H168" i="30"/>
  <c r="G168" i="30"/>
  <c r="E168" i="30"/>
  <c r="D168" i="30"/>
  <c r="I166" i="30"/>
  <c r="I165" i="30" s="1"/>
  <c r="F166" i="30"/>
  <c r="J165" i="30"/>
  <c r="H165" i="30"/>
  <c r="G165" i="30"/>
  <c r="E165" i="30"/>
  <c r="D165" i="30"/>
  <c r="I164" i="30"/>
  <c r="I163" i="30" s="1"/>
  <c r="F164" i="30"/>
  <c r="F163" i="30" s="1"/>
  <c r="J163" i="30"/>
  <c r="H163" i="30"/>
  <c r="G163" i="30"/>
  <c r="E163" i="30"/>
  <c r="D163" i="30"/>
  <c r="I162" i="30"/>
  <c r="F162" i="30"/>
  <c r="F161" i="30" s="1"/>
  <c r="J161" i="30"/>
  <c r="H161" i="30"/>
  <c r="G161" i="30"/>
  <c r="E161" i="30"/>
  <c r="D161" i="30"/>
  <c r="I160" i="30"/>
  <c r="I159" i="30" s="1"/>
  <c r="F160" i="30"/>
  <c r="J159" i="30"/>
  <c r="H159" i="30"/>
  <c r="G159" i="30"/>
  <c r="E159" i="30"/>
  <c r="D159" i="30"/>
  <c r="I158" i="30"/>
  <c r="I157" i="30" s="1"/>
  <c r="F158" i="30"/>
  <c r="J157" i="30"/>
  <c r="H157" i="30"/>
  <c r="G157" i="30"/>
  <c r="E157" i="30"/>
  <c r="D157" i="30"/>
  <c r="I156" i="30"/>
  <c r="F156" i="30"/>
  <c r="F155" i="30" s="1"/>
  <c r="J155" i="30"/>
  <c r="H155" i="30"/>
  <c r="G155" i="30"/>
  <c r="E155" i="30"/>
  <c r="D155" i="30"/>
  <c r="I154" i="30"/>
  <c r="I153" i="30" s="1"/>
  <c r="F154" i="30"/>
  <c r="F153" i="30" s="1"/>
  <c r="J153" i="30"/>
  <c r="H153" i="30"/>
  <c r="G153" i="30"/>
  <c r="E153" i="30"/>
  <c r="D153" i="30"/>
  <c r="I152" i="30"/>
  <c r="F152" i="30"/>
  <c r="F151" i="30" s="1"/>
  <c r="I150" i="30"/>
  <c r="I149" i="30" s="1"/>
  <c r="F150" i="30"/>
  <c r="J149" i="30"/>
  <c r="H149" i="30"/>
  <c r="G149" i="30"/>
  <c r="E149" i="30"/>
  <c r="D149" i="30"/>
  <c r="I147" i="30"/>
  <c r="I146" i="30" s="1"/>
  <c r="F147" i="30"/>
  <c r="J146" i="30"/>
  <c r="H146" i="30"/>
  <c r="G146" i="30"/>
  <c r="E146" i="30"/>
  <c r="D146" i="30"/>
  <c r="I145" i="30"/>
  <c r="F145" i="30"/>
  <c r="I144" i="30"/>
  <c r="F144" i="30"/>
  <c r="J143" i="30"/>
  <c r="H143" i="30"/>
  <c r="G143" i="30"/>
  <c r="E143" i="30"/>
  <c r="D143" i="30"/>
  <c r="I141" i="30"/>
  <c r="F142" i="30"/>
  <c r="J141" i="30"/>
  <c r="H141" i="30"/>
  <c r="G141" i="30"/>
  <c r="E141" i="30"/>
  <c r="D141" i="30"/>
  <c r="I139" i="30"/>
  <c r="F139" i="30"/>
  <c r="F138" i="30" s="1"/>
  <c r="J138" i="30"/>
  <c r="H138" i="30"/>
  <c r="G138" i="30"/>
  <c r="E138" i="30"/>
  <c r="D138" i="30"/>
  <c r="I137" i="30"/>
  <c r="I136" i="30" s="1"/>
  <c r="F137" i="30"/>
  <c r="F136" i="30" s="1"/>
  <c r="J136" i="30"/>
  <c r="H136" i="30"/>
  <c r="G136" i="30"/>
  <c r="E136" i="30"/>
  <c r="D136" i="30"/>
  <c r="I134" i="30"/>
  <c r="F135" i="30"/>
  <c r="J134" i="30"/>
  <c r="H134" i="30"/>
  <c r="G134" i="30"/>
  <c r="E134" i="30"/>
  <c r="D134" i="30"/>
  <c r="I133" i="30"/>
  <c r="I132" i="30" s="1"/>
  <c r="F133" i="30"/>
  <c r="J132" i="30"/>
  <c r="H132" i="30"/>
  <c r="G132" i="30"/>
  <c r="E132" i="30"/>
  <c r="D132" i="30"/>
  <c r="I131" i="30"/>
  <c r="I130" i="30" s="1"/>
  <c r="F131" i="30"/>
  <c r="F130" i="30" s="1"/>
  <c r="J130" i="30"/>
  <c r="H130" i="30"/>
  <c r="G130" i="30"/>
  <c r="E130" i="30"/>
  <c r="D130" i="30"/>
  <c r="I129" i="30"/>
  <c r="I128" i="30" s="1"/>
  <c r="F129" i="30"/>
  <c r="F128" i="30" s="1"/>
  <c r="J128" i="30"/>
  <c r="H128" i="30"/>
  <c r="G128" i="30"/>
  <c r="E128" i="30"/>
  <c r="D128" i="30"/>
  <c r="I127" i="30"/>
  <c r="F127" i="30"/>
  <c r="F126" i="30"/>
  <c r="J125" i="30"/>
  <c r="H125" i="30"/>
  <c r="G125" i="30"/>
  <c r="E125" i="30"/>
  <c r="D125" i="30"/>
  <c r="I124" i="30"/>
  <c r="F124" i="30"/>
  <c r="F123" i="30"/>
  <c r="J122" i="30"/>
  <c r="H122" i="30"/>
  <c r="G122" i="30"/>
  <c r="E122" i="30"/>
  <c r="D122" i="30"/>
  <c r="I118" i="30"/>
  <c r="I117" i="30" s="1"/>
  <c r="F118" i="30"/>
  <c r="J117" i="30"/>
  <c r="H117" i="30"/>
  <c r="G117" i="30"/>
  <c r="E117" i="30"/>
  <c r="D117" i="30"/>
  <c r="I116" i="30"/>
  <c r="F116" i="30"/>
  <c r="I115" i="30"/>
  <c r="F115" i="30"/>
  <c r="J114" i="30"/>
  <c r="H114" i="30"/>
  <c r="G114" i="30"/>
  <c r="E114" i="30"/>
  <c r="D114" i="30"/>
  <c r="I112" i="30"/>
  <c r="I111" i="30" s="1"/>
  <c r="I110" i="30" s="1"/>
  <c r="F112" i="30"/>
  <c r="J111" i="30"/>
  <c r="J110" i="30" s="1"/>
  <c r="H111" i="30"/>
  <c r="H110" i="30" s="1"/>
  <c r="G111" i="30"/>
  <c r="G110" i="30" s="1"/>
  <c r="E111" i="30"/>
  <c r="E110" i="30" s="1"/>
  <c r="D111" i="30"/>
  <c r="D110" i="30" s="1"/>
  <c r="F109" i="30"/>
  <c r="I108" i="30"/>
  <c r="F108" i="30"/>
  <c r="I107" i="30"/>
  <c r="F107" i="30"/>
  <c r="I106" i="30"/>
  <c r="F106" i="30"/>
  <c r="I105" i="30"/>
  <c r="F105" i="30"/>
  <c r="J104" i="30"/>
  <c r="H104" i="30"/>
  <c r="G104" i="30"/>
  <c r="E104" i="30"/>
  <c r="D104" i="30"/>
  <c r="I102" i="30"/>
  <c r="I101" i="30" s="1"/>
  <c r="F102" i="30"/>
  <c r="J101" i="30"/>
  <c r="H101" i="30"/>
  <c r="G101" i="30"/>
  <c r="E101" i="30"/>
  <c r="D101" i="30"/>
  <c r="I100" i="30"/>
  <c r="F100" i="30"/>
  <c r="I98" i="30"/>
  <c r="F98" i="30"/>
  <c r="I97" i="30"/>
  <c r="F97" i="30"/>
  <c r="I96" i="30"/>
  <c r="F96" i="30"/>
  <c r="I95" i="30"/>
  <c r="F95" i="30"/>
  <c r="I94" i="30"/>
  <c r="F94" i="30"/>
  <c r="J93" i="30"/>
  <c r="H93" i="30"/>
  <c r="G93" i="30"/>
  <c r="E93" i="30"/>
  <c r="D93" i="30"/>
  <c r="I91" i="30"/>
  <c r="F92" i="30"/>
  <c r="J91" i="30"/>
  <c r="H91" i="30"/>
  <c r="G91" i="30"/>
  <c r="E91" i="30"/>
  <c r="D91" i="30"/>
  <c r="F90" i="30"/>
  <c r="I89" i="30"/>
  <c r="F89" i="30"/>
  <c r="J88" i="30"/>
  <c r="H88" i="30"/>
  <c r="G88" i="30"/>
  <c r="E88" i="30"/>
  <c r="D88" i="30"/>
  <c r="I87" i="30"/>
  <c r="F87" i="30"/>
  <c r="I86" i="30"/>
  <c r="F86" i="30"/>
  <c r="J85" i="30"/>
  <c r="H85" i="30"/>
  <c r="G85" i="30"/>
  <c r="E85" i="30"/>
  <c r="D85" i="30"/>
  <c r="I83" i="30"/>
  <c r="I82" i="30" s="1"/>
  <c r="F83" i="30"/>
  <c r="J82" i="30"/>
  <c r="H82" i="30"/>
  <c r="G82" i="30"/>
  <c r="E82" i="30"/>
  <c r="D82" i="30"/>
  <c r="I81" i="30"/>
  <c r="F81" i="30"/>
  <c r="F80" i="30" s="1"/>
  <c r="J80" i="30"/>
  <c r="H80" i="30"/>
  <c r="G80" i="30"/>
  <c r="E80" i="30"/>
  <c r="D80" i="30"/>
  <c r="I79" i="30"/>
  <c r="I78" i="30" s="1"/>
  <c r="F79" i="30"/>
  <c r="F78" i="30" s="1"/>
  <c r="J78" i="30"/>
  <c r="H78" i="30"/>
  <c r="G78" i="30"/>
  <c r="E78" i="30"/>
  <c r="D78" i="30"/>
  <c r="I77" i="30"/>
  <c r="F77" i="30"/>
  <c r="I76" i="30"/>
  <c r="F76" i="30"/>
  <c r="F75" i="30"/>
  <c r="I74" i="30"/>
  <c r="F74" i="30"/>
  <c r="I73" i="30"/>
  <c r="F73" i="30"/>
  <c r="I72" i="30"/>
  <c r="F72" i="30"/>
  <c r="I71" i="30"/>
  <c r="F71" i="30"/>
  <c r="J70" i="30"/>
  <c r="H70" i="30"/>
  <c r="G70" i="30"/>
  <c r="E70" i="30"/>
  <c r="D70" i="30"/>
  <c r="I68" i="30"/>
  <c r="F68" i="30"/>
  <c r="F67" i="30" s="1"/>
  <c r="J67" i="30"/>
  <c r="H67" i="30"/>
  <c r="G67" i="30"/>
  <c r="E67" i="30"/>
  <c r="D67" i="30"/>
  <c r="I66" i="30"/>
  <c r="I65" i="30" s="1"/>
  <c r="F66" i="30"/>
  <c r="J65" i="30"/>
  <c r="H65" i="30"/>
  <c r="G65" i="30"/>
  <c r="E65" i="30"/>
  <c r="D65" i="30"/>
  <c r="I64" i="30"/>
  <c r="I63" i="30" s="1"/>
  <c r="F64" i="30"/>
  <c r="J63" i="30"/>
  <c r="H63" i="30"/>
  <c r="G63" i="30"/>
  <c r="E63" i="30"/>
  <c r="D63" i="30"/>
  <c r="I62" i="30"/>
  <c r="I61" i="30" s="1"/>
  <c r="F62" i="30"/>
  <c r="F61" i="30" s="1"/>
  <c r="J61" i="30"/>
  <c r="H61" i="30"/>
  <c r="G61" i="30"/>
  <c r="E61" i="30"/>
  <c r="D61" i="30"/>
  <c r="I60" i="30"/>
  <c r="F60" i="30"/>
  <c r="I59" i="30"/>
  <c r="F59" i="30"/>
  <c r="I58" i="30"/>
  <c r="F58" i="30"/>
  <c r="F57" i="30"/>
  <c r="F56" i="30"/>
  <c r="I55" i="30"/>
  <c r="F55" i="30"/>
  <c r="I54" i="30"/>
  <c r="F54" i="30"/>
  <c r="I53" i="30"/>
  <c r="F53" i="30"/>
  <c r="I52" i="30"/>
  <c r="F52" i="30"/>
  <c r="J51" i="30"/>
  <c r="H51" i="30"/>
  <c r="G51" i="30"/>
  <c r="E51" i="30"/>
  <c r="D51" i="30"/>
  <c r="I50" i="30"/>
  <c r="I49" i="30" s="1"/>
  <c r="F50" i="30"/>
  <c r="J49" i="30"/>
  <c r="H49" i="30"/>
  <c r="G49" i="30"/>
  <c r="E49" i="30"/>
  <c r="D49" i="30"/>
  <c r="I48" i="30"/>
  <c r="F48" i="30"/>
  <c r="I47" i="30"/>
  <c r="F47" i="30"/>
  <c r="I46" i="30"/>
  <c r="F46" i="30"/>
  <c r="F45" i="30"/>
  <c r="F44" i="30"/>
  <c r="J43" i="30"/>
  <c r="H43" i="30"/>
  <c r="G43" i="30"/>
  <c r="E43" i="30"/>
  <c r="D43" i="30"/>
  <c r="I42" i="30"/>
  <c r="F42" i="30"/>
  <c r="I41" i="30"/>
  <c r="F41" i="30"/>
  <c r="I40" i="30"/>
  <c r="F40" i="30"/>
  <c r="J39" i="30"/>
  <c r="H39" i="30"/>
  <c r="G39" i="30"/>
  <c r="E39" i="30"/>
  <c r="D39" i="30"/>
  <c r="I37" i="30"/>
  <c r="I36" i="30" s="1"/>
  <c r="F37" i="30"/>
  <c r="J36" i="30"/>
  <c r="H36" i="30"/>
  <c r="G36" i="30"/>
  <c r="E36" i="30"/>
  <c r="D36" i="30"/>
  <c r="I35" i="30"/>
  <c r="I34" i="30" s="1"/>
  <c r="F35" i="30"/>
  <c r="F34" i="30" s="1"/>
  <c r="J34" i="30"/>
  <c r="H34" i="30"/>
  <c r="G34" i="30"/>
  <c r="E34" i="30"/>
  <c r="D34" i="30"/>
  <c r="I33" i="30"/>
  <c r="F33" i="30"/>
  <c r="I32" i="30"/>
  <c r="F32" i="30"/>
  <c r="I31" i="30"/>
  <c r="F31" i="30"/>
  <c r="J30" i="30"/>
  <c r="H30" i="30"/>
  <c r="G30" i="30"/>
  <c r="E30" i="30"/>
  <c r="D30" i="30"/>
  <c r="I29" i="30"/>
  <c r="I28" i="30" s="1"/>
  <c r="F29" i="30"/>
  <c r="F28" i="30" s="1"/>
  <c r="J28" i="30"/>
  <c r="H28" i="30"/>
  <c r="G28" i="30"/>
  <c r="E28" i="30"/>
  <c r="D28" i="30"/>
  <c r="I26" i="30"/>
  <c r="F26" i="30"/>
  <c r="F25" i="30" s="1"/>
  <c r="J25" i="30"/>
  <c r="H25" i="30"/>
  <c r="G25" i="30"/>
  <c r="E25" i="30"/>
  <c r="D25" i="30"/>
  <c r="I24" i="30"/>
  <c r="F24" i="30"/>
  <c r="I23" i="30"/>
  <c r="F23" i="30"/>
  <c r="I22" i="30"/>
  <c r="F22" i="30"/>
  <c r="I21" i="30"/>
  <c r="F21" i="30"/>
  <c r="F20" i="30"/>
  <c r="J19" i="30"/>
  <c r="H19" i="30"/>
  <c r="G19" i="30"/>
  <c r="E19" i="30"/>
  <c r="D19" i="30"/>
  <c r="I18" i="30"/>
  <c r="I17" i="30" s="1"/>
  <c r="F18" i="30"/>
  <c r="J17" i="30"/>
  <c r="H17" i="30"/>
  <c r="G17" i="30"/>
  <c r="E17" i="30"/>
  <c r="D17" i="30"/>
  <c r="I15" i="30"/>
  <c r="J15" i="30"/>
  <c r="H15" i="30"/>
  <c r="G15" i="30"/>
  <c r="E15" i="30"/>
  <c r="D15" i="30"/>
  <c r="K521" i="30" l="1"/>
  <c r="K858" i="30"/>
  <c r="H588" i="30"/>
  <c r="H923" i="30"/>
  <c r="K124" i="30"/>
  <c r="D834" i="30"/>
  <c r="J834" i="30"/>
  <c r="K838" i="30"/>
  <c r="D588" i="30"/>
  <c r="J923" i="30"/>
  <c r="I576" i="30"/>
  <c r="G588" i="30"/>
  <c r="D918" i="30"/>
  <c r="K709" i="30"/>
  <c r="E746" i="30"/>
  <c r="K760" i="30"/>
  <c r="K711" i="30"/>
  <c r="J918" i="30"/>
  <c r="D148" i="30"/>
  <c r="I839" i="30"/>
  <c r="D932" i="30"/>
  <c r="K529" i="30"/>
  <c r="E579" i="30"/>
  <c r="J579" i="30"/>
  <c r="J593" i="30"/>
  <c r="K605" i="30"/>
  <c r="K817" i="30"/>
  <c r="I395" i="30"/>
  <c r="I392" i="30" s="1"/>
  <c r="K713" i="30"/>
  <c r="G746" i="30"/>
  <c r="E781" i="30"/>
  <c r="H781" i="30"/>
  <c r="I792" i="30"/>
  <c r="I781" i="30" s="1"/>
  <c r="G815" i="30"/>
  <c r="H834" i="30"/>
  <c r="K722" i="30"/>
  <c r="K745" i="30"/>
  <c r="D753" i="30"/>
  <c r="E209" i="30"/>
  <c r="K218" i="30"/>
  <c r="K285" i="30"/>
  <c r="K308" i="30"/>
  <c r="J839" i="30"/>
  <c r="G839" i="30"/>
  <c r="K845" i="30"/>
  <c r="K912" i="30"/>
  <c r="I938" i="30"/>
  <c r="I937" i="30" s="1"/>
  <c r="J27" i="30"/>
  <c r="K304" i="30"/>
  <c r="K306" i="30"/>
  <c r="D579" i="30"/>
  <c r="I853" i="30"/>
  <c r="I848" i="30" s="1"/>
  <c r="D874" i="30"/>
  <c r="K620" i="30"/>
  <c r="K269" i="30"/>
  <c r="K387" i="30"/>
  <c r="K508" i="30"/>
  <c r="E525" i="30"/>
  <c r="G553" i="30"/>
  <c r="K565" i="30"/>
  <c r="J932" i="30"/>
  <c r="K81" i="30"/>
  <c r="I151" i="30"/>
  <c r="K151" i="30" s="1"/>
  <c r="J148" i="30"/>
  <c r="G69" i="30"/>
  <c r="I70" i="30"/>
  <c r="I104" i="30"/>
  <c r="I270" i="30"/>
  <c r="K352" i="30"/>
  <c r="K492" i="30"/>
  <c r="K499" i="30"/>
  <c r="K506" i="30"/>
  <c r="F507" i="30"/>
  <c r="K511" i="30"/>
  <c r="K545" i="30"/>
  <c r="K555" i="30"/>
  <c r="K633" i="30"/>
  <c r="K670" i="30"/>
  <c r="D796" i="30"/>
  <c r="H862" i="30"/>
  <c r="G874" i="30"/>
  <c r="K898" i="30"/>
  <c r="K914" i="30"/>
  <c r="H918" i="30"/>
  <c r="K939" i="30"/>
  <c r="F307" i="30"/>
  <c r="K307" i="30" s="1"/>
  <c r="I85" i="30"/>
  <c r="K89" i="30"/>
  <c r="K106" i="30"/>
  <c r="K108" i="30"/>
  <c r="E220" i="30"/>
  <c r="K272" i="30"/>
  <c r="I338" i="30"/>
  <c r="K432" i="30"/>
  <c r="K462" i="30"/>
  <c r="F491" i="30"/>
  <c r="K495" i="30"/>
  <c r="K497" i="30"/>
  <c r="I498" i="30"/>
  <c r="K567" i="30"/>
  <c r="I568" i="30"/>
  <c r="K708" i="30"/>
  <c r="K710" i="30"/>
  <c r="K825" i="30"/>
  <c r="K827" i="30"/>
  <c r="D848" i="30"/>
  <c r="D862" i="30"/>
  <c r="E862" i="30"/>
  <c r="K865" i="30"/>
  <c r="K335" i="30"/>
  <c r="E369" i="30"/>
  <c r="G392" i="30"/>
  <c r="K400" i="30"/>
  <c r="K441" i="30"/>
  <c r="K486" i="30"/>
  <c r="K488" i="30"/>
  <c r="K648" i="30"/>
  <c r="K691" i="30"/>
  <c r="G681" i="30"/>
  <c r="K723" i="30"/>
  <c r="K738" i="30"/>
  <c r="D781" i="30"/>
  <c r="J781" i="30"/>
  <c r="E839" i="30"/>
  <c r="K877" i="30"/>
  <c r="K903" i="30"/>
  <c r="K905" i="30"/>
  <c r="K907" i="30"/>
  <c r="G918" i="30"/>
  <c r="G27" i="30"/>
  <c r="H27" i="30"/>
  <c r="D27" i="30"/>
  <c r="K57" i="30"/>
  <c r="K87" i="30"/>
  <c r="J204" i="30"/>
  <c r="H273" i="30"/>
  <c r="K428" i="30"/>
  <c r="K476" i="30"/>
  <c r="K489" i="30"/>
  <c r="K513" i="30"/>
  <c r="E517" i="30"/>
  <c r="H541" i="30"/>
  <c r="E541" i="30"/>
  <c r="G579" i="30"/>
  <c r="K629" i="30"/>
  <c r="K654" i="30"/>
  <c r="K696" i="30"/>
  <c r="K705" i="30"/>
  <c r="H815" i="30"/>
  <c r="K831" i="30"/>
  <c r="G834" i="30"/>
  <c r="K871" i="30"/>
  <c r="D923" i="30"/>
  <c r="E923" i="30"/>
  <c r="H932" i="30"/>
  <c r="D14" i="30"/>
  <c r="E27" i="30"/>
  <c r="I43" i="30"/>
  <c r="E69" i="30"/>
  <c r="K71" i="30"/>
  <c r="G113" i="30"/>
  <c r="I125" i="30"/>
  <c r="J140" i="30"/>
  <c r="I143" i="30"/>
  <c r="I140" i="30" s="1"/>
  <c r="K205" i="30"/>
  <c r="J220" i="30"/>
  <c r="I522" i="30"/>
  <c r="I517" i="30" s="1"/>
  <c r="F544" i="30"/>
  <c r="K570" i="30"/>
  <c r="H579" i="30"/>
  <c r="E593" i="30"/>
  <c r="K621" i="30"/>
  <c r="K653" i="30"/>
  <c r="K686" i="30"/>
  <c r="G729" i="30"/>
  <c r="E753" i="30"/>
  <c r="K755" i="30"/>
  <c r="F792" i="30"/>
  <c r="K829" i="30"/>
  <c r="K931" i="30"/>
  <c r="K669" i="30"/>
  <c r="J862" i="30"/>
  <c r="K22" i="30"/>
  <c r="K24" i="30"/>
  <c r="K47" i="30"/>
  <c r="H84" i="30"/>
  <c r="D113" i="30"/>
  <c r="J113" i="30"/>
  <c r="I114" i="30"/>
  <c r="I113" i="30" s="1"/>
  <c r="K127" i="30"/>
  <c r="K135" i="30"/>
  <c r="K144" i="30"/>
  <c r="D167" i="30"/>
  <c r="K173" i="30"/>
  <c r="K181" i="30"/>
  <c r="K230" i="30"/>
  <c r="E466" i="30"/>
  <c r="K468" i="30"/>
  <c r="K470" i="30"/>
  <c r="K482" i="30"/>
  <c r="K484" i="30"/>
  <c r="K573" i="30"/>
  <c r="K628" i="30"/>
  <c r="D630" i="30"/>
  <c r="E649" i="30"/>
  <c r="K699" i="30"/>
  <c r="K704" i="30"/>
  <c r="D762" i="30"/>
  <c r="J762" i="30"/>
  <c r="E762" i="30"/>
  <c r="K784" i="30"/>
  <c r="K786" i="30"/>
  <c r="K889" i="30"/>
  <c r="K891" i="30"/>
  <c r="K935" i="30"/>
  <c r="K940" i="30"/>
  <c r="K95" i="30"/>
  <c r="K72" i="30"/>
  <c r="K94" i="30"/>
  <c r="K96" i="30"/>
  <c r="I716" i="30"/>
  <c r="F777" i="30"/>
  <c r="K777" i="30" s="1"/>
  <c r="K778" i="30"/>
  <c r="J796" i="30"/>
  <c r="E796" i="30"/>
  <c r="J848" i="30"/>
  <c r="J69" i="30"/>
  <c r="F180" i="30"/>
  <c r="K180" i="30" s="1"/>
  <c r="K203" i="30"/>
  <c r="J14" i="30"/>
  <c r="I39" i="30"/>
  <c r="D38" i="30"/>
  <c r="J38" i="30"/>
  <c r="K54" i="30"/>
  <c r="K56" i="30"/>
  <c r="K62" i="30"/>
  <c r="E113" i="30"/>
  <c r="K668" i="30"/>
  <c r="I667" i="30"/>
  <c r="K667" i="30" s="1"/>
  <c r="F727" i="30"/>
  <c r="K727" i="30" s="1"/>
  <c r="K728" i="30"/>
  <c r="K731" i="30"/>
  <c r="F730" i="30"/>
  <c r="K730" i="30" s="1"/>
  <c r="I746" i="30"/>
  <c r="J815" i="30"/>
  <c r="E848" i="30"/>
  <c r="I874" i="30"/>
  <c r="K917" i="30"/>
  <c r="I916" i="30"/>
  <c r="K916" i="30" s="1"/>
  <c r="H113" i="30"/>
  <c r="F460" i="30"/>
  <c r="K460" i="30" s="1"/>
  <c r="K461" i="30"/>
  <c r="F643" i="30"/>
  <c r="K643" i="30" s="1"/>
  <c r="K644" i="30"/>
  <c r="K58" i="30"/>
  <c r="K60" i="30"/>
  <c r="F88" i="30"/>
  <c r="J167" i="30"/>
  <c r="I204" i="30"/>
  <c r="K596" i="30"/>
  <c r="F603" i="30"/>
  <c r="K603" i="30" s="1"/>
  <c r="K604" i="30"/>
  <c r="K677" i="30"/>
  <c r="H681" i="30"/>
  <c r="G796" i="30"/>
  <c r="G862" i="30"/>
  <c r="D553" i="30"/>
  <c r="F769" i="30"/>
  <c r="K769" i="30" s="1"/>
  <c r="K770" i="30"/>
  <c r="F879" i="30"/>
  <c r="K879" i="30" s="1"/>
  <c r="K880" i="30"/>
  <c r="K213" i="30"/>
  <c r="K222" i="30"/>
  <c r="I256" i="30"/>
  <c r="K340" i="30"/>
  <c r="K348" i="30"/>
  <c r="K373" i="30"/>
  <c r="I421" i="30"/>
  <c r="K438" i="30"/>
  <c r="K452" i="30"/>
  <c r="H455" i="30"/>
  <c r="K504" i="30"/>
  <c r="J517" i="30"/>
  <c r="G541" i="30"/>
  <c r="K551" i="30"/>
  <c r="G610" i="30"/>
  <c r="F626" i="30"/>
  <c r="K652" i="30"/>
  <c r="G660" i="30"/>
  <c r="K678" i="30"/>
  <c r="K718" i="30"/>
  <c r="K787" i="30"/>
  <c r="K800" i="30"/>
  <c r="K810" i="30"/>
  <c r="K830" i="30"/>
  <c r="K836" i="30"/>
  <c r="H839" i="30"/>
  <c r="G848" i="30"/>
  <c r="K851" i="30"/>
  <c r="H874" i="30"/>
  <c r="G883" i="30"/>
  <c r="I918" i="30"/>
  <c r="K926" i="30"/>
  <c r="K936" i="30"/>
  <c r="I251" i="30"/>
  <c r="I263" i="30"/>
  <c r="I354" i="30"/>
  <c r="K377" i="30"/>
  <c r="F407" i="30"/>
  <c r="F421" i="30"/>
  <c r="K421" i="30" s="1"/>
  <c r="K471" i="30"/>
  <c r="K477" i="30"/>
  <c r="K515" i="30"/>
  <c r="K540" i="30"/>
  <c r="K546" i="30"/>
  <c r="H562" i="30"/>
  <c r="F576" i="30"/>
  <c r="K576" i="30" s="1"/>
  <c r="I579" i="30"/>
  <c r="I588" i="30"/>
  <c r="G593" i="30"/>
  <c r="I594" i="30"/>
  <c r="I593" i="30" s="1"/>
  <c r="D593" i="30"/>
  <c r="I613" i="30"/>
  <c r="I626" i="30"/>
  <c r="I656" i="30"/>
  <c r="I649" i="30" s="1"/>
  <c r="D681" i="30"/>
  <c r="J746" i="30"/>
  <c r="G753" i="30"/>
  <c r="D815" i="30"/>
  <c r="D839" i="30"/>
  <c r="I867" i="30"/>
  <c r="I862" i="30" s="1"/>
  <c r="K887" i="30"/>
  <c r="D901" i="30"/>
  <c r="H901" i="30"/>
  <c r="K908" i="30"/>
  <c r="K242" i="30"/>
  <c r="K252" i="30"/>
  <c r="K294" i="30"/>
  <c r="K366" i="30"/>
  <c r="K380" i="30"/>
  <c r="K457" i="30"/>
  <c r="K459" i="30"/>
  <c r="K474" i="30"/>
  <c r="K478" i="30"/>
  <c r="F514" i="30"/>
  <c r="H553" i="30"/>
  <c r="K564" i="30"/>
  <c r="K569" i="30"/>
  <c r="E588" i="30"/>
  <c r="J588" i="30"/>
  <c r="E610" i="30"/>
  <c r="G649" i="30"/>
  <c r="K657" i="30"/>
  <c r="K659" i="30"/>
  <c r="I684" i="30"/>
  <c r="K687" i="30"/>
  <c r="K695" i="30"/>
  <c r="I694" i="30"/>
  <c r="K719" i="30"/>
  <c r="K721" i="30"/>
  <c r="K724" i="30"/>
  <c r="K726" i="30"/>
  <c r="D729" i="30"/>
  <c r="K750" i="30"/>
  <c r="H753" i="30"/>
  <c r="H762" i="30"/>
  <c r="K776" i="30"/>
  <c r="G781" i="30"/>
  <c r="K783" i="30"/>
  <c r="K795" i="30"/>
  <c r="H796" i="30"/>
  <c r="K808" i="30"/>
  <c r="K809" i="30"/>
  <c r="E815" i="30"/>
  <c r="I816" i="30"/>
  <c r="K816" i="30" s="1"/>
  <c r="K832" i="30"/>
  <c r="K876" i="30"/>
  <c r="G901" i="30"/>
  <c r="K909" i="30"/>
  <c r="K911" i="30"/>
  <c r="K927" i="30"/>
  <c r="K934" i="30"/>
  <c r="D140" i="30"/>
  <c r="E38" i="30"/>
  <c r="D121" i="30"/>
  <c r="K324" i="30"/>
  <c r="D292" i="30"/>
  <c r="K349" i="30"/>
  <c r="H525" i="30"/>
  <c r="F563" i="30"/>
  <c r="F635" i="30"/>
  <c r="K635" i="30" s="1"/>
  <c r="K636" i="30"/>
  <c r="F694" i="30"/>
  <c r="K700" i="30"/>
  <c r="K924" i="30"/>
  <c r="F923" i="30"/>
  <c r="K933" i="30"/>
  <c r="F932" i="30"/>
  <c r="H69" i="30"/>
  <c r="D84" i="30"/>
  <c r="F122" i="30"/>
  <c r="J121" i="30"/>
  <c r="E121" i="30"/>
  <c r="K136" i="30"/>
  <c r="E140" i="30"/>
  <c r="I186" i="30"/>
  <c r="H189" i="30"/>
  <c r="I202" i="30"/>
  <c r="I189" i="30" s="1"/>
  <c r="H204" i="30"/>
  <c r="I212" i="30"/>
  <c r="I209" i="30" s="1"/>
  <c r="I221" i="30"/>
  <c r="I220" i="30" s="1"/>
  <c r="H250" i="30"/>
  <c r="J292" i="30"/>
  <c r="I347" i="30"/>
  <c r="K347" i="30" s="1"/>
  <c r="I365" i="30"/>
  <c r="K365" i="30" s="1"/>
  <c r="I372" i="30"/>
  <c r="K372" i="30" s="1"/>
  <c r="K381" i="30"/>
  <c r="I386" i="30"/>
  <c r="K386" i="30" s="1"/>
  <c r="K402" i="30"/>
  <c r="J392" i="30"/>
  <c r="K409" i="30"/>
  <c r="K423" i="30"/>
  <c r="I451" i="30"/>
  <c r="K451" i="30" s="1"/>
  <c r="K501" i="30"/>
  <c r="K505" i="30"/>
  <c r="I507" i="30"/>
  <c r="K512" i="30"/>
  <c r="I514" i="30"/>
  <c r="D517" i="30"/>
  <c r="H517" i="30"/>
  <c r="I528" i="30"/>
  <c r="D525" i="30"/>
  <c r="K537" i="30"/>
  <c r="I554" i="30"/>
  <c r="I553" i="30" s="1"/>
  <c r="K578" i="30"/>
  <c r="H610" i="30"/>
  <c r="I630" i="30"/>
  <c r="K646" i="30"/>
  <c r="F645" i="30"/>
  <c r="K645" i="30" s="1"/>
  <c r="I729" i="30"/>
  <c r="H404" i="30"/>
  <c r="D541" i="30"/>
  <c r="K637" i="30"/>
  <c r="I19" i="30"/>
  <c r="K53" i="30"/>
  <c r="K77" i="30"/>
  <c r="K83" i="30"/>
  <c r="E84" i="30"/>
  <c r="G84" i="30"/>
  <c r="K92" i="30"/>
  <c r="K118" i="30"/>
  <c r="G121" i="30"/>
  <c r="K137" i="30"/>
  <c r="K142" i="30"/>
  <c r="K160" i="30"/>
  <c r="H167" i="30"/>
  <c r="D189" i="30"/>
  <c r="E189" i="30"/>
  <c r="D204" i="30"/>
  <c r="K210" i="30"/>
  <c r="J209" i="30"/>
  <c r="K231" i="30"/>
  <c r="I240" i="30"/>
  <c r="K266" i="30"/>
  <c r="K271" i="30"/>
  <c r="K282" i="30"/>
  <c r="K287" i="30"/>
  <c r="K289" i="30"/>
  <c r="K296" i="30"/>
  <c r="K298" i="30"/>
  <c r="K319" i="30"/>
  <c r="K321" i="30"/>
  <c r="K323" i="30"/>
  <c r="F333" i="30"/>
  <c r="H332" i="30"/>
  <c r="K341" i="30"/>
  <c r="K346" i="30"/>
  <c r="J332" i="30"/>
  <c r="K356" i="30"/>
  <c r="K358" i="30"/>
  <c r="K371" i="30"/>
  <c r="J369" i="30"/>
  <c r="I378" i="30"/>
  <c r="I382" i="30"/>
  <c r="H392" i="30"/>
  <c r="I412" i="30"/>
  <c r="F437" i="30"/>
  <c r="K437" i="30" s="1"/>
  <c r="G436" i="30"/>
  <c r="K463" i="30"/>
  <c r="K480" i="30"/>
  <c r="K500" i="30"/>
  <c r="I502" i="30"/>
  <c r="F522" i="30"/>
  <c r="F526" i="30"/>
  <c r="K526" i="30" s="1"/>
  <c r="K527" i="30"/>
  <c r="J525" i="30"/>
  <c r="I536" i="30"/>
  <c r="K536" i="30" s="1"/>
  <c r="K543" i="30"/>
  <c r="G562" i="30"/>
  <c r="K586" i="30"/>
  <c r="H593" i="30"/>
  <c r="F613" i="30"/>
  <c r="K613" i="30" s="1"/>
  <c r="K614" i="30"/>
  <c r="H630" i="30"/>
  <c r="E660" i="30"/>
  <c r="K675" i="30"/>
  <c r="K690" i="30"/>
  <c r="K703" i="30"/>
  <c r="I754" i="30"/>
  <c r="K756" i="30"/>
  <c r="K374" i="30"/>
  <c r="G517" i="30"/>
  <c r="E14" i="30"/>
  <c r="K16" i="30"/>
  <c r="K23" i="30"/>
  <c r="D69" i="30"/>
  <c r="K86" i="30"/>
  <c r="K97" i="30"/>
  <c r="K99" i="30"/>
  <c r="K107" i="30"/>
  <c r="K109" i="30"/>
  <c r="K152" i="30"/>
  <c r="K158" i="30"/>
  <c r="K164" i="30"/>
  <c r="K166" i="30"/>
  <c r="K169" i="30"/>
  <c r="F172" i="30"/>
  <c r="K172" i="30" s="1"/>
  <c r="K192" i="30"/>
  <c r="K195" i="30"/>
  <c r="G189" i="30"/>
  <c r="K197" i="30"/>
  <c r="K199" i="30"/>
  <c r="K200" i="30"/>
  <c r="G204" i="30"/>
  <c r="K217" i="30"/>
  <c r="G220" i="30"/>
  <c r="K228" i="30"/>
  <c r="J227" i="30"/>
  <c r="E227" i="30"/>
  <c r="K241" i="30"/>
  <c r="I245" i="30"/>
  <c r="K253" i="30"/>
  <c r="K255" i="30"/>
  <c r="K257" i="30"/>
  <c r="E273" i="30"/>
  <c r="I313" i="30"/>
  <c r="K325" i="30"/>
  <c r="K329" i="30"/>
  <c r="K331" i="30"/>
  <c r="I333" i="30"/>
  <c r="K379" i="30"/>
  <c r="K383" i="30"/>
  <c r="K385" i="30"/>
  <c r="D392" i="30"/>
  <c r="E392" i="30"/>
  <c r="I407" i="30"/>
  <c r="D455" i="30"/>
  <c r="G490" i="30"/>
  <c r="K503" i="30"/>
  <c r="K519" i="30"/>
  <c r="F520" i="30"/>
  <c r="K520" i="30" s="1"/>
  <c r="K531" i="30"/>
  <c r="K533" i="30"/>
  <c r="K534" i="30"/>
  <c r="K535" i="30"/>
  <c r="J562" i="30"/>
  <c r="K580" i="30"/>
  <c r="K590" i="30"/>
  <c r="F589" i="30"/>
  <c r="K589" i="30" s="1"/>
  <c r="K598" i="30"/>
  <c r="F597" i="30"/>
  <c r="K597" i="30" s="1"/>
  <c r="K611" i="30"/>
  <c r="K619" i="30"/>
  <c r="F618" i="30"/>
  <c r="K618" i="30" s="1"/>
  <c r="K642" i="30"/>
  <c r="F641" i="30"/>
  <c r="K641" i="30" s="1"/>
  <c r="K662" i="30"/>
  <c r="F661" i="30"/>
  <c r="K661" i="30" s="1"/>
  <c r="K714" i="30"/>
  <c r="K523" i="30"/>
  <c r="G525" i="30"/>
  <c r="J541" i="30"/>
  <c r="K548" i="30"/>
  <c r="K550" i="30"/>
  <c r="J553" i="30"/>
  <c r="E553" i="30"/>
  <c r="D562" i="30"/>
  <c r="K571" i="30"/>
  <c r="K577" i="30"/>
  <c r="K587" i="30"/>
  <c r="K592" i="30"/>
  <c r="K600" i="30"/>
  <c r="K602" i="30"/>
  <c r="K606" i="30"/>
  <c r="D610" i="30"/>
  <c r="E630" i="30"/>
  <c r="K651" i="30"/>
  <c r="J649" i="30"/>
  <c r="K655" i="30"/>
  <c r="K664" i="30"/>
  <c r="K666" i="30"/>
  <c r="J660" i="30"/>
  <c r="K676" i="30"/>
  <c r="K689" i="30"/>
  <c r="K692" i="30"/>
  <c r="K697" i="30"/>
  <c r="K702" i="30"/>
  <c r="I706" i="30"/>
  <c r="E729" i="30"/>
  <c r="J729" i="30"/>
  <c r="K739" i="30"/>
  <c r="K748" i="30"/>
  <c r="F747" i="30"/>
  <c r="K747" i="30" s="1"/>
  <c r="G762" i="30"/>
  <c r="I762" i="30"/>
  <c r="I796" i="30"/>
  <c r="K557" i="30"/>
  <c r="K559" i="30"/>
  <c r="E562" i="30"/>
  <c r="K581" i="30"/>
  <c r="K583" i="30"/>
  <c r="K585" i="30"/>
  <c r="K623" i="30"/>
  <c r="K625" i="30"/>
  <c r="K632" i="30"/>
  <c r="G630" i="30"/>
  <c r="H649" i="30"/>
  <c r="K658" i="30"/>
  <c r="H660" i="30"/>
  <c r="K672" i="30"/>
  <c r="K674" i="30"/>
  <c r="E681" i="30"/>
  <c r="J681" i="30"/>
  <c r="K707" i="30"/>
  <c r="K712" i="30"/>
  <c r="K715" i="30"/>
  <c r="K717" i="30"/>
  <c r="K720" i="30"/>
  <c r="K733" i="30"/>
  <c r="K735" i="30"/>
  <c r="K736" i="30"/>
  <c r="K737" i="30"/>
  <c r="K743" i="30"/>
  <c r="F744" i="30"/>
  <c r="K744" i="30" s="1"/>
  <c r="I815" i="30"/>
  <c r="K863" i="30"/>
  <c r="K595" i="30"/>
  <c r="K609" i="30"/>
  <c r="K612" i="30"/>
  <c r="J610" i="30"/>
  <c r="K615" i="30"/>
  <c r="K617" i="30"/>
  <c r="K627" i="30"/>
  <c r="K634" i="30"/>
  <c r="J630" i="30"/>
  <c r="K638" i="30"/>
  <c r="K640" i="30"/>
  <c r="D649" i="30"/>
  <c r="D660" i="30"/>
  <c r="K683" i="30"/>
  <c r="K685" i="30"/>
  <c r="K688" i="30"/>
  <c r="K693" i="30"/>
  <c r="K698" i="30"/>
  <c r="K701" i="30"/>
  <c r="H729" i="30"/>
  <c r="K741" i="30"/>
  <c r="K768" i="30"/>
  <c r="F767" i="30"/>
  <c r="K767" i="30" s="1"/>
  <c r="K764" i="30"/>
  <c r="K766" i="30"/>
  <c r="K772" i="30"/>
  <c r="K774" i="30"/>
  <c r="F775" i="30"/>
  <c r="K775" i="30" s="1"/>
  <c r="K798" i="30"/>
  <c r="F799" i="30"/>
  <c r="K799" i="30" s="1"/>
  <c r="K802" i="30"/>
  <c r="K804" i="30"/>
  <c r="K806" i="30"/>
  <c r="F807" i="30"/>
  <c r="K807" i="30" s="1"/>
  <c r="K812" i="30"/>
  <c r="K814" i="30"/>
  <c r="K819" i="30"/>
  <c r="K821" i="30"/>
  <c r="K823" i="30"/>
  <c r="F824" i="30"/>
  <c r="K824" i="30" s="1"/>
  <c r="E834" i="30"/>
  <c r="K841" i="30"/>
  <c r="K843" i="30"/>
  <c r="F844" i="30"/>
  <c r="K844" i="30" s="1"/>
  <c r="K855" i="30"/>
  <c r="K869" i="30"/>
  <c r="F870" i="30"/>
  <c r="K870" i="30" s="1"/>
  <c r="E874" i="30"/>
  <c r="K885" i="30"/>
  <c r="H883" i="30"/>
  <c r="K896" i="30"/>
  <c r="F897" i="30"/>
  <c r="K897" i="30" s="1"/>
  <c r="K900" i="30"/>
  <c r="I923" i="30"/>
  <c r="G932" i="30"/>
  <c r="E883" i="30"/>
  <c r="D883" i="30"/>
  <c r="E901" i="30"/>
  <c r="H746" i="30"/>
  <c r="J753" i="30"/>
  <c r="K759" i="30"/>
  <c r="K761" i="30"/>
  <c r="K785" i="30"/>
  <c r="K793" i="30"/>
  <c r="F801" i="30"/>
  <c r="K801" i="30" s="1"/>
  <c r="K833" i="30"/>
  <c r="K850" i="30"/>
  <c r="K852" i="30"/>
  <c r="K854" i="30"/>
  <c r="K857" i="30"/>
  <c r="K859" i="30"/>
  <c r="K861" i="30"/>
  <c r="K864" i="30"/>
  <c r="K868" i="30"/>
  <c r="K873" i="30"/>
  <c r="K878" i="30"/>
  <c r="J874" i="30"/>
  <c r="F884" i="30"/>
  <c r="K890" i="30"/>
  <c r="F899" i="30"/>
  <c r="K899" i="30" s="1"/>
  <c r="K906" i="30"/>
  <c r="J901" i="30"/>
  <c r="K915" i="30"/>
  <c r="E918" i="30"/>
  <c r="K925" i="30"/>
  <c r="G923" i="30"/>
  <c r="I929" i="30"/>
  <c r="I928" i="30" s="1"/>
  <c r="E932" i="30"/>
  <c r="I932" i="30"/>
  <c r="D746" i="30"/>
  <c r="F754" i="30"/>
  <c r="K758" i="30"/>
  <c r="K780" i="30"/>
  <c r="K789" i="30"/>
  <c r="K791" i="30"/>
  <c r="K794" i="30"/>
  <c r="F797" i="30"/>
  <c r="K797" i="30" s="1"/>
  <c r="F818" i="30"/>
  <c r="K818" i="30" s="1"/>
  <c r="I834" i="30"/>
  <c r="F840" i="30"/>
  <c r="K840" i="30" s="1"/>
  <c r="K849" i="30"/>
  <c r="H848" i="30"/>
  <c r="K856" i="30"/>
  <c r="K866" i="30"/>
  <c r="I884" i="30"/>
  <c r="I883" i="30" s="1"/>
  <c r="K888" i="30"/>
  <c r="J883" i="30"/>
  <c r="K892" i="30"/>
  <c r="K894" i="30"/>
  <c r="F895" i="30"/>
  <c r="K895" i="30" s="1"/>
  <c r="K913" i="30"/>
  <c r="K920" i="30"/>
  <c r="K922" i="30"/>
  <c r="K930" i="30"/>
  <c r="J455" i="30"/>
  <c r="D466" i="30"/>
  <c r="F479" i="30"/>
  <c r="K479" i="30" s="1"/>
  <c r="I481" i="30"/>
  <c r="K494" i="30"/>
  <c r="K465" i="30"/>
  <c r="G466" i="30"/>
  <c r="I491" i="30"/>
  <c r="H490" i="30"/>
  <c r="J490" i="30"/>
  <c r="I455" i="30"/>
  <c r="K469" i="30"/>
  <c r="J466" i="30"/>
  <c r="I485" i="30"/>
  <c r="K496" i="30"/>
  <c r="E490" i="30"/>
  <c r="D490" i="30"/>
  <c r="E455" i="30"/>
  <c r="G455" i="30"/>
  <c r="K472" i="30"/>
  <c r="H466" i="30"/>
  <c r="K483" i="30"/>
  <c r="F485" i="30"/>
  <c r="K20" i="30"/>
  <c r="F19" i="30"/>
  <c r="K112" i="30"/>
  <c r="F111" i="30"/>
  <c r="K116" i="30"/>
  <c r="F114" i="30"/>
  <c r="K450" i="30"/>
  <c r="F449" i="30"/>
  <c r="K449" i="30" s="1"/>
  <c r="H38" i="30"/>
  <c r="K45" i="30"/>
  <c r="F43" i="30"/>
  <c r="K68" i="30"/>
  <c r="I67" i="30"/>
  <c r="K67" i="30" s="1"/>
  <c r="K133" i="30"/>
  <c r="F132" i="30"/>
  <c r="K132" i="30" s="1"/>
  <c r="D436" i="30"/>
  <c r="J84" i="30"/>
  <c r="I88" i="30"/>
  <c r="F93" i="30"/>
  <c r="K105" i="30"/>
  <c r="F104" i="30"/>
  <c r="K104" i="30" s="1"/>
  <c r="K123" i="30"/>
  <c r="I122" i="30"/>
  <c r="K128" i="30"/>
  <c r="I138" i="30"/>
  <c r="K138" i="30" s="1"/>
  <c r="K139" i="30"/>
  <c r="G140" i="30"/>
  <c r="K156" i="30"/>
  <c r="I155" i="30"/>
  <c r="F261" i="30"/>
  <c r="K261" i="30" s="1"/>
  <c r="K262" i="30"/>
  <c r="K275" i="30"/>
  <c r="I274" i="30"/>
  <c r="K52" i="30"/>
  <c r="F51" i="30"/>
  <c r="G14" i="30"/>
  <c r="K29" i="30"/>
  <c r="I51" i="30"/>
  <c r="K61" i="30"/>
  <c r="K73" i="30"/>
  <c r="F70" i="30"/>
  <c r="K75" i="30"/>
  <c r="K78" i="30"/>
  <c r="I80" i="30"/>
  <c r="K90" i="30"/>
  <c r="I93" i="30"/>
  <c r="H121" i="30"/>
  <c r="F146" i="30"/>
  <c r="K146" i="30" s="1"/>
  <c r="K147" i="30"/>
  <c r="E148" i="30"/>
  <c r="F186" i="30"/>
  <c r="K187" i="30"/>
  <c r="K171" i="30"/>
  <c r="I170" i="30"/>
  <c r="K170" i="30" s="1"/>
  <c r="K215" i="30"/>
  <c r="F214" i="30"/>
  <c r="K214" i="30" s="1"/>
  <c r="K327" i="30"/>
  <c r="F326" i="30"/>
  <c r="K326" i="30" s="1"/>
  <c r="F443" i="30"/>
  <c r="K443" i="30" s="1"/>
  <c r="K444" i="30"/>
  <c r="H14" i="30"/>
  <c r="K55" i="30"/>
  <c r="K130" i="30"/>
  <c r="H148" i="30"/>
  <c r="K162" i="30"/>
  <c r="K178" i="30"/>
  <c r="I182" i="30"/>
  <c r="D227" i="30"/>
  <c r="G250" i="30"/>
  <c r="F301" i="30"/>
  <c r="K301" i="30" s="1"/>
  <c r="K302" i="30"/>
  <c r="E313" i="30"/>
  <c r="I357" i="30"/>
  <c r="K357" i="30" s="1"/>
  <c r="F363" i="30"/>
  <c r="K363" i="30" s="1"/>
  <c r="K364" i="30"/>
  <c r="K153" i="30"/>
  <c r="K163" i="30"/>
  <c r="H353" i="30"/>
  <c r="K445" i="30"/>
  <c r="G38" i="30"/>
  <c r="K40" i="30"/>
  <c r="K42" i="30"/>
  <c r="K44" i="30"/>
  <c r="K46" i="30"/>
  <c r="K48" i="30"/>
  <c r="K50" i="30"/>
  <c r="K59" i="30"/>
  <c r="K64" i="30"/>
  <c r="K66" i="30"/>
  <c r="K74" i="30"/>
  <c r="K76" i="30"/>
  <c r="K79" i="30"/>
  <c r="K98" i="30"/>
  <c r="K100" i="30"/>
  <c r="K102" i="30"/>
  <c r="K115" i="30"/>
  <c r="K126" i="30"/>
  <c r="K129" i="30"/>
  <c r="K131" i="30"/>
  <c r="F141" i="30"/>
  <c r="K141" i="30" s="1"/>
  <c r="H140" i="30"/>
  <c r="K145" i="30"/>
  <c r="G148" i="30"/>
  <c r="K150" i="30"/>
  <c r="K154" i="30"/>
  <c r="I161" i="30"/>
  <c r="K161" i="30" s="1"/>
  <c r="K179" i="30"/>
  <c r="E204" i="30"/>
  <c r="D220" i="30"/>
  <c r="K236" i="30"/>
  <c r="F238" i="30"/>
  <c r="K238" i="30" s="1"/>
  <c r="K239" i="30"/>
  <c r="F245" i="30"/>
  <c r="K246" i="30"/>
  <c r="D250" i="30"/>
  <c r="F276" i="30"/>
  <c r="K276" i="30" s="1"/>
  <c r="K277" i="30"/>
  <c r="K278" i="30"/>
  <c r="K310" i="30"/>
  <c r="F309" i="30"/>
  <c r="K309" i="30" s="1"/>
  <c r="F316" i="30"/>
  <c r="K316" i="30" s="1"/>
  <c r="K317" i="30"/>
  <c r="K318" i="30"/>
  <c r="E353" i="30"/>
  <c r="K393" i="30"/>
  <c r="D404" i="30"/>
  <c r="F415" i="30"/>
  <c r="K415" i="30" s="1"/>
  <c r="K416" i="30"/>
  <c r="K417" i="30"/>
  <c r="E167" i="30"/>
  <c r="G167" i="30"/>
  <c r="K175" i="30"/>
  <c r="K177" i="30"/>
  <c r="F182" i="30"/>
  <c r="K191" i="30"/>
  <c r="K201" i="30"/>
  <c r="K206" i="30"/>
  <c r="K208" i="30"/>
  <c r="K211" i="30"/>
  <c r="H209" i="30"/>
  <c r="K219" i="30"/>
  <c r="K229" i="30"/>
  <c r="E250" i="30"/>
  <c r="K264" i="30"/>
  <c r="K267" i="30"/>
  <c r="D273" i="30"/>
  <c r="K283" i="30"/>
  <c r="E292" i="30"/>
  <c r="I303" i="30"/>
  <c r="K312" i="30"/>
  <c r="H313" i="30"/>
  <c r="K334" i="30"/>
  <c r="D332" i="30"/>
  <c r="K342" i="30"/>
  <c r="K350" i="30"/>
  <c r="J353" i="30"/>
  <c r="D353" i="30"/>
  <c r="K375" i="30"/>
  <c r="K394" i="30"/>
  <c r="K396" i="30"/>
  <c r="K401" i="30"/>
  <c r="E404" i="30"/>
  <c r="K422" i="30"/>
  <c r="K424" i="30"/>
  <c r="K430" i="30"/>
  <c r="E436" i="30"/>
  <c r="K194" i="30"/>
  <c r="J189" i="30"/>
  <c r="D209" i="30"/>
  <c r="K224" i="30"/>
  <c r="K226" i="30"/>
  <c r="G227" i="30"/>
  <c r="K233" i="30"/>
  <c r="K235" i="30"/>
  <c r="K243" i="30"/>
  <c r="K254" i="30"/>
  <c r="J250" i="30"/>
  <c r="F256" i="30"/>
  <c r="K259" i="30"/>
  <c r="G273" i="30"/>
  <c r="K290" i="30"/>
  <c r="G292" i="30"/>
  <c r="K299" i="30"/>
  <c r="F303" i="30"/>
  <c r="G313" i="30"/>
  <c r="D313" i="30"/>
  <c r="E332" i="30"/>
  <c r="K355" i="30"/>
  <c r="G353" i="30"/>
  <c r="D369" i="30"/>
  <c r="H369" i="30"/>
  <c r="K384" i="30"/>
  <c r="F395" i="30"/>
  <c r="K403" i="30"/>
  <c r="K411" i="30"/>
  <c r="K427" i="30"/>
  <c r="K440" i="30"/>
  <c r="K454" i="30"/>
  <c r="K183" i="30"/>
  <c r="K185" i="30"/>
  <c r="K188" i="30"/>
  <c r="K193" i="30"/>
  <c r="G209" i="30"/>
  <c r="H220" i="30"/>
  <c r="H227" i="30"/>
  <c r="K237" i="30"/>
  <c r="K244" i="30"/>
  <c r="K247" i="30"/>
  <c r="K260" i="30"/>
  <c r="K265" i="30"/>
  <c r="I268" i="30"/>
  <c r="K268" i="30" s="1"/>
  <c r="J273" i="30"/>
  <c r="K279" i="30"/>
  <c r="K281" i="30"/>
  <c r="I284" i="30"/>
  <c r="K284" i="30" s="1"/>
  <c r="K291" i="30"/>
  <c r="I293" i="30"/>
  <c r="K293" i="30" s="1"/>
  <c r="H292" i="30"/>
  <c r="K300" i="30"/>
  <c r="K315" i="30"/>
  <c r="J313" i="30"/>
  <c r="G332" i="30"/>
  <c r="K337" i="30"/>
  <c r="K339" i="30"/>
  <c r="K360" i="30"/>
  <c r="K362" i="30"/>
  <c r="K368" i="30"/>
  <c r="G369" i="30"/>
  <c r="K389" i="30"/>
  <c r="K391" i="30"/>
  <c r="K408" i="30"/>
  <c r="J404" i="30"/>
  <c r="K418" i="30"/>
  <c r="K429" i="30"/>
  <c r="H436" i="30"/>
  <c r="K442" i="30"/>
  <c r="J436" i="30"/>
  <c r="K446" i="30"/>
  <c r="K448" i="30"/>
  <c r="K18" i="30"/>
  <c r="K31" i="30"/>
  <c r="K33" i="30"/>
  <c r="K34" i="30"/>
  <c r="K41" i="30"/>
  <c r="K26" i="30"/>
  <c r="K37" i="30"/>
  <c r="K32" i="30"/>
  <c r="K35" i="30"/>
  <c r="F15" i="30"/>
  <c r="K15" i="30" s="1"/>
  <c r="K28" i="30"/>
  <c r="I30" i="30"/>
  <c r="I27" i="30" s="1"/>
  <c r="F39" i="30"/>
  <c r="K21" i="30"/>
  <c r="I25" i="30"/>
  <c r="F117" i="30"/>
  <c r="F134" i="30"/>
  <c r="K134" i="30" s="1"/>
  <c r="F143" i="30"/>
  <c r="F159" i="30"/>
  <c r="K159" i="30" s="1"/>
  <c r="F168" i="30"/>
  <c r="F176" i="30"/>
  <c r="K176" i="30" s="1"/>
  <c r="K184" i="30"/>
  <c r="F190" i="30"/>
  <c r="F198" i="30"/>
  <c r="K198" i="30" s="1"/>
  <c r="F207" i="30"/>
  <c r="F216" i="30"/>
  <c r="K216" i="30" s="1"/>
  <c r="F225" i="30"/>
  <c r="K225" i="30" s="1"/>
  <c r="F234" i="30"/>
  <c r="K234" i="30" s="1"/>
  <c r="F251" i="30"/>
  <c r="K258" i="30"/>
  <c r="F280" i="30"/>
  <c r="K280" i="30" s="1"/>
  <c r="F288" i="30"/>
  <c r="K288" i="30" s="1"/>
  <c r="F297" i="30"/>
  <c r="K297" i="30" s="1"/>
  <c r="K305" i="30"/>
  <c r="F311" i="30"/>
  <c r="K311" i="30" s="1"/>
  <c r="F320" i="30"/>
  <c r="K320" i="30" s="1"/>
  <c r="F328" i="30"/>
  <c r="K328" i="30" s="1"/>
  <c r="F336" i="30"/>
  <c r="F343" i="30"/>
  <c r="K343" i="30" s="1"/>
  <c r="F351" i="30"/>
  <c r="K351" i="30" s="1"/>
  <c r="F359" i="30"/>
  <c r="K359" i="30" s="1"/>
  <c r="F367" i="30"/>
  <c r="K367" i="30" s="1"/>
  <c r="F376" i="30"/>
  <c r="K376" i="30" s="1"/>
  <c r="F382" i="30"/>
  <c r="F388" i="30"/>
  <c r="K388" i="30" s="1"/>
  <c r="K397" i="30"/>
  <c r="F49" i="30"/>
  <c r="F65" i="30"/>
  <c r="K65" i="30" s="1"/>
  <c r="F85" i="30"/>
  <c r="F91" i="30"/>
  <c r="K91" i="30" s="1"/>
  <c r="F101" i="30"/>
  <c r="K101" i="30" s="1"/>
  <c r="F125" i="30"/>
  <c r="F149" i="30"/>
  <c r="F157" i="30"/>
  <c r="K157" i="30" s="1"/>
  <c r="F165" i="30"/>
  <c r="K165" i="30" s="1"/>
  <c r="F174" i="30"/>
  <c r="K174" i="30" s="1"/>
  <c r="F196" i="30"/>
  <c r="K196" i="30" s="1"/>
  <c r="F223" i="30"/>
  <c r="F232" i="30"/>
  <c r="K232" i="30" s="1"/>
  <c r="F240" i="30"/>
  <c r="F263" i="30"/>
  <c r="F270" i="30"/>
  <c r="F286" i="30"/>
  <c r="K286" i="30" s="1"/>
  <c r="F295" i="30"/>
  <c r="K399" i="30"/>
  <c r="K414" i="30"/>
  <c r="K420" i="30"/>
  <c r="F419" i="30"/>
  <c r="K419" i="30" s="1"/>
  <c r="I425" i="30"/>
  <c r="K431" i="30"/>
  <c r="F17" i="30"/>
  <c r="F30" i="30"/>
  <c r="F36" i="30"/>
  <c r="K36" i="30" s="1"/>
  <c r="F63" i="30"/>
  <c r="K63" i="30" s="1"/>
  <c r="F82" i="30"/>
  <c r="K426" i="30"/>
  <c r="F425" i="30"/>
  <c r="F314" i="30"/>
  <c r="F322" i="30"/>
  <c r="K322" i="30" s="1"/>
  <c r="F330" i="30"/>
  <c r="K330" i="30" s="1"/>
  <c r="F338" i="30"/>
  <c r="F345" i="30"/>
  <c r="K345" i="30" s="1"/>
  <c r="F354" i="30"/>
  <c r="F361" i="30"/>
  <c r="K361" i="30" s="1"/>
  <c r="F370" i="30"/>
  <c r="F378" i="30"/>
  <c r="F390" i="30"/>
  <c r="K390" i="30" s="1"/>
  <c r="F398" i="30"/>
  <c r="K398" i="30" s="1"/>
  <c r="K406" i="30"/>
  <c r="F405" i="30"/>
  <c r="G404" i="30"/>
  <c r="K413" i="30"/>
  <c r="F412" i="30"/>
  <c r="F439" i="30"/>
  <c r="F447" i="30"/>
  <c r="K447" i="30" s="1"/>
  <c r="F456" i="30"/>
  <c r="F464" i="30"/>
  <c r="K464" i="30" s="1"/>
  <c r="F473" i="30"/>
  <c r="K473" i="30" s="1"/>
  <c r="F481" i="30"/>
  <c r="K487" i="30"/>
  <c r="K493" i="30"/>
  <c r="F502" i="30"/>
  <c r="K509" i="30"/>
  <c r="K516" i="30"/>
  <c r="K524" i="30"/>
  <c r="F530" i="30"/>
  <c r="K530" i="30" s="1"/>
  <c r="F539" i="30"/>
  <c r="F547" i="30"/>
  <c r="K547" i="30" s="1"/>
  <c r="F556" i="30"/>
  <c r="F566" i="30"/>
  <c r="F572" i="30"/>
  <c r="K572" i="30" s="1"/>
  <c r="K575" i="30"/>
  <c r="F574" i="30"/>
  <c r="K574" i="30" s="1"/>
  <c r="F410" i="30"/>
  <c r="K410" i="30" s="1"/>
  <c r="F453" i="30"/>
  <c r="K453" i="30" s="1"/>
  <c r="I544" i="30"/>
  <c r="I541" i="30" s="1"/>
  <c r="I563" i="30"/>
  <c r="F458" i="30"/>
  <c r="K458" i="30" s="1"/>
  <c r="F467" i="30"/>
  <c r="F475" i="30"/>
  <c r="K475" i="30" s="1"/>
  <c r="F498" i="30"/>
  <c r="K498" i="30" s="1"/>
  <c r="F510" i="30"/>
  <c r="K510" i="30" s="1"/>
  <c r="F518" i="30"/>
  <c r="F532" i="30"/>
  <c r="K532" i="30" s="1"/>
  <c r="F542" i="30"/>
  <c r="F549" i="30"/>
  <c r="K549" i="30" s="1"/>
  <c r="F558" i="30"/>
  <c r="K558" i="30" s="1"/>
  <c r="F568" i="30"/>
  <c r="F582" i="30"/>
  <c r="F591" i="30"/>
  <c r="F599" i="30"/>
  <c r="K599" i="30" s="1"/>
  <c r="F608" i="30"/>
  <c r="F616" i="30"/>
  <c r="K616" i="30" s="1"/>
  <c r="F624" i="30"/>
  <c r="K624" i="30" s="1"/>
  <c r="F631" i="30"/>
  <c r="F639" i="30"/>
  <c r="K639" i="30" s="1"/>
  <c r="F647" i="30"/>
  <c r="K647" i="30" s="1"/>
  <c r="F656" i="30"/>
  <c r="F663" i="30"/>
  <c r="F671" i="30"/>
  <c r="K671" i="30" s="1"/>
  <c r="F682" i="30"/>
  <c r="F706" i="30"/>
  <c r="F732" i="30"/>
  <c r="F740" i="30"/>
  <c r="K740" i="30" s="1"/>
  <c r="F749" i="30"/>
  <c r="I757" i="30"/>
  <c r="F622" i="30"/>
  <c r="K622" i="30" s="1"/>
  <c r="F757" i="30"/>
  <c r="F584" i="30"/>
  <c r="K584" i="30" s="1"/>
  <c r="F594" i="30"/>
  <c r="F601" i="30"/>
  <c r="K601" i="30" s="1"/>
  <c r="F650" i="30"/>
  <c r="F665" i="30"/>
  <c r="K665" i="30" s="1"/>
  <c r="F673" i="30"/>
  <c r="K673" i="30" s="1"/>
  <c r="F684" i="30"/>
  <c r="K684" i="30" s="1"/>
  <c r="F716" i="30"/>
  <c r="F725" i="30"/>
  <c r="K725" i="30" s="1"/>
  <c r="F734" i="30"/>
  <c r="K734" i="30" s="1"/>
  <c r="F742" i="30"/>
  <c r="K742" i="30" s="1"/>
  <c r="F765" i="30"/>
  <c r="K765" i="30" s="1"/>
  <c r="F773" i="30"/>
  <c r="K773" i="30" s="1"/>
  <c r="F782" i="30"/>
  <c r="F790" i="30"/>
  <c r="K790" i="30" s="1"/>
  <c r="F805" i="30"/>
  <c r="K805" i="30" s="1"/>
  <c r="F813" i="30"/>
  <c r="K813" i="30" s="1"/>
  <c r="F822" i="30"/>
  <c r="K822" i="30" s="1"/>
  <c r="F867" i="30"/>
  <c r="F875" i="30"/>
  <c r="K886" i="30"/>
  <c r="F893" i="30"/>
  <c r="K893" i="30" s="1"/>
  <c r="F902" i="30"/>
  <c r="F910" i="30"/>
  <c r="K910" i="30" s="1"/>
  <c r="F919" i="30"/>
  <c r="F929" i="30"/>
  <c r="F938" i="30"/>
  <c r="F763" i="30"/>
  <c r="F771" i="30"/>
  <c r="K771" i="30" s="1"/>
  <c r="F779" i="30"/>
  <c r="K779" i="30" s="1"/>
  <c r="F788" i="30"/>
  <c r="K788" i="30" s="1"/>
  <c r="F803" i="30"/>
  <c r="F811" i="30"/>
  <c r="K811" i="30" s="1"/>
  <c r="F820" i="30"/>
  <c r="F828" i="30"/>
  <c r="K828" i="30" s="1"/>
  <c r="F837" i="30"/>
  <c r="K837" i="30" s="1"/>
  <c r="F872" i="30"/>
  <c r="K872" i="30" s="1"/>
  <c r="F826" i="30"/>
  <c r="K826" i="30" s="1"/>
  <c r="F835" i="30"/>
  <c r="F842" i="30"/>
  <c r="F853" i="30"/>
  <c r="F860" i="30"/>
  <c r="K860" i="30" s="1"/>
  <c r="F904" i="30"/>
  <c r="K904" i="30" s="1"/>
  <c r="F921" i="30"/>
  <c r="K921" i="30" s="1"/>
  <c r="K694" i="30" l="1"/>
  <c r="I901" i="30"/>
  <c r="I941" i="30" s="1"/>
  <c r="K88" i="30"/>
  <c r="I332" i="30"/>
  <c r="K553" i="30"/>
  <c r="K554" i="30"/>
  <c r="K656" i="30"/>
  <c r="K481" i="30"/>
  <c r="K43" i="30"/>
  <c r="K491" i="30"/>
  <c r="H881" i="30"/>
  <c r="I660" i="30"/>
  <c r="K270" i="30"/>
  <c r="K395" i="30"/>
  <c r="K263" i="30"/>
  <c r="K39" i="30"/>
  <c r="K754" i="30"/>
  <c r="K256" i="30"/>
  <c r="H847" i="30"/>
  <c r="D751" i="30"/>
  <c r="J941" i="30"/>
  <c r="K932" i="30"/>
  <c r="I466" i="30"/>
  <c r="J752" i="30"/>
  <c r="D847" i="30"/>
  <c r="I69" i="30"/>
  <c r="H680" i="30"/>
  <c r="D561" i="30"/>
  <c r="K568" i="30"/>
  <c r="K382" i="30"/>
  <c r="K114" i="30"/>
  <c r="I227" i="30"/>
  <c r="D120" i="30"/>
  <c r="K716" i="30"/>
  <c r="K706" i="30"/>
  <c r="H882" i="30"/>
  <c r="I681" i="30"/>
  <c r="I751" i="30" s="1"/>
  <c r="K514" i="30"/>
  <c r="D846" i="30"/>
  <c r="G881" i="30"/>
  <c r="K19" i="30"/>
  <c r="H561" i="30"/>
  <c r="D941" i="30"/>
  <c r="F753" i="30"/>
  <c r="K753" i="30" s="1"/>
  <c r="K245" i="30"/>
  <c r="K186" i="30"/>
  <c r="K378" i="30"/>
  <c r="I753" i="30"/>
  <c r="I752" i="30" s="1"/>
  <c r="K70" i="30"/>
  <c r="J846" i="30"/>
  <c r="K507" i="30"/>
  <c r="I562" i="30"/>
  <c r="G561" i="30"/>
  <c r="J751" i="30"/>
  <c r="D13" i="30"/>
  <c r="G847" i="30"/>
  <c r="I369" i="30"/>
  <c r="K412" i="30"/>
  <c r="K338" i="30"/>
  <c r="K240" i="30"/>
  <c r="G119" i="30"/>
  <c r="D435" i="30"/>
  <c r="K792" i="30"/>
  <c r="E680" i="30"/>
  <c r="J882" i="30"/>
  <c r="D752" i="30"/>
  <c r="G434" i="30"/>
  <c r="G751" i="30"/>
  <c r="E941" i="30"/>
  <c r="G560" i="30"/>
  <c r="J680" i="30"/>
  <c r="E561" i="30"/>
  <c r="D881" i="30"/>
  <c r="E434" i="30"/>
  <c r="I167" i="30"/>
  <c r="E435" i="30"/>
  <c r="D434" i="30"/>
  <c r="D680" i="30"/>
  <c r="I14" i="30"/>
  <c r="J847" i="30"/>
  <c r="G680" i="30"/>
  <c r="I404" i="30"/>
  <c r="G120" i="30"/>
  <c r="K425" i="30"/>
  <c r="H679" i="30"/>
  <c r="E679" i="30"/>
  <c r="K522" i="30"/>
  <c r="E119" i="30"/>
  <c r="H846" i="30"/>
  <c r="G679" i="30"/>
  <c r="D882" i="30"/>
  <c r="K407" i="30"/>
  <c r="I250" i="30"/>
  <c r="H435" i="30"/>
  <c r="I881" i="30"/>
  <c r="D679" i="30"/>
  <c r="H941" i="30"/>
  <c r="E13" i="30"/>
  <c r="J560" i="30"/>
  <c r="H434" i="30"/>
  <c r="I436" i="30"/>
  <c r="J119" i="30"/>
  <c r="G882" i="30"/>
  <c r="I847" i="30"/>
  <c r="E752" i="30"/>
  <c r="G752" i="30"/>
  <c r="E751" i="30"/>
  <c r="H560" i="30"/>
  <c r="G248" i="30"/>
  <c r="J120" i="30"/>
  <c r="K80" i="30"/>
  <c r="D119" i="30"/>
  <c r="I490" i="30"/>
  <c r="E847" i="30"/>
  <c r="H752" i="30"/>
  <c r="K202" i="30"/>
  <c r="I610" i="30"/>
  <c r="K884" i="30"/>
  <c r="E882" i="30"/>
  <c r="K502" i="30"/>
  <c r="F227" i="30"/>
  <c r="I84" i="30"/>
  <c r="I38" i="30"/>
  <c r="K485" i="30"/>
  <c r="G435" i="30"/>
  <c r="I525" i="30"/>
  <c r="K221" i="30"/>
  <c r="K528" i="30"/>
  <c r="E881" i="30"/>
  <c r="H751" i="30"/>
  <c r="K212" i="30"/>
  <c r="K626" i="30"/>
  <c r="K544" i="30"/>
  <c r="G13" i="30"/>
  <c r="E846" i="30"/>
  <c r="J249" i="30"/>
  <c r="I148" i="30"/>
  <c r="K333" i="30"/>
  <c r="E248" i="30"/>
  <c r="K51" i="30"/>
  <c r="H119" i="30"/>
  <c r="J881" i="30"/>
  <c r="J679" i="30"/>
  <c r="J561" i="30"/>
  <c r="G846" i="30"/>
  <c r="F525" i="30"/>
  <c r="J248" i="30"/>
  <c r="E249" i="30"/>
  <c r="K182" i="30"/>
  <c r="I292" i="30"/>
  <c r="D249" i="30"/>
  <c r="D248" i="30"/>
  <c r="G941" i="30"/>
  <c r="I273" i="30"/>
  <c r="J434" i="30"/>
  <c r="K303" i="30"/>
  <c r="K155" i="30"/>
  <c r="D560" i="30"/>
  <c r="K923" i="30"/>
  <c r="H120" i="30"/>
  <c r="J435" i="30"/>
  <c r="K111" i="30"/>
  <c r="F110" i="30"/>
  <c r="K110" i="30" s="1"/>
  <c r="E560" i="30"/>
  <c r="E120" i="30"/>
  <c r="H13" i="30"/>
  <c r="K274" i="30"/>
  <c r="I121" i="30"/>
  <c r="K93" i="30"/>
  <c r="H249" i="30"/>
  <c r="K122" i="30"/>
  <c r="I353" i="30"/>
  <c r="H248" i="30"/>
  <c r="F209" i="30"/>
  <c r="K209" i="30" s="1"/>
  <c r="J13" i="30"/>
  <c r="F273" i="30"/>
  <c r="K25" i="30"/>
  <c r="F848" i="30"/>
  <c r="K853" i="30"/>
  <c r="K919" i="30"/>
  <c r="F918" i="30"/>
  <c r="K918" i="30" s="1"/>
  <c r="F593" i="30"/>
  <c r="K593" i="30" s="1"/>
  <c r="K594" i="30"/>
  <c r="F883" i="30"/>
  <c r="K591" i="30"/>
  <c r="F588" i="30"/>
  <c r="K588" i="30" s="1"/>
  <c r="F562" i="30"/>
  <c r="K566" i="30"/>
  <c r="K439" i="30"/>
  <c r="F436" i="30"/>
  <c r="F353" i="30"/>
  <c r="K354" i="30"/>
  <c r="K82" i="30"/>
  <c r="F69" i="30"/>
  <c r="K17" i="30"/>
  <c r="F14" i="30"/>
  <c r="K149" i="30"/>
  <c r="F148" i="30"/>
  <c r="K85" i="30"/>
  <c r="F84" i="30"/>
  <c r="K168" i="30"/>
  <c r="F167" i="30"/>
  <c r="G249" i="30"/>
  <c r="F392" i="30"/>
  <c r="K392" i="30" s="1"/>
  <c r="K842" i="30"/>
  <c r="F839" i="30"/>
  <c r="K839" i="30" s="1"/>
  <c r="K803" i="30"/>
  <c r="F796" i="30"/>
  <c r="K796" i="30" s="1"/>
  <c r="K763" i="30"/>
  <c r="F762" i="30"/>
  <c r="K762" i="30" s="1"/>
  <c r="K875" i="30"/>
  <c r="F874" i="30"/>
  <c r="K874" i="30" s="1"/>
  <c r="F649" i="30"/>
  <c r="K649" i="30" s="1"/>
  <c r="K650" i="30"/>
  <c r="K749" i="30"/>
  <c r="F746" i="30"/>
  <c r="K746" i="30" s="1"/>
  <c r="K682" i="30"/>
  <c r="F681" i="30"/>
  <c r="K582" i="30"/>
  <c r="F579" i="30"/>
  <c r="K579" i="30" s="1"/>
  <c r="F517" i="30"/>
  <c r="K517" i="30" s="1"/>
  <c r="K518" i="30"/>
  <c r="F466" i="30"/>
  <c r="K467" i="30"/>
  <c r="K556" i="30"/>
  <c r="F553" i="30"/>
  <c r="K552" i="30" s="1"/>
  <c r="K405" i="30"/>
  <c r="F404" i="30"/>
  <c r="F313" i="30"/>
  <c r="K313" i="30" s="1"/>
  <c r="K314" i="30"/>
  <c r="K295" i="30"/>
  <c r="F292" i="30"/>
  <c r="F121" i="30"/>
  <c r="K125" i="30"/>
  <c r="K563" i="30"/>
  <c r="K190" i="30"/>
  <c r="F189" i="30"/>
  <c r="K189" i="30" s="1"/>
  <c r="F113" i="30"/>
  <c r="K113" i="30" s="1"/>
  <c r="K117" i="30"/>
  <c r="K835" i="30"/>
  <c r="F834" i="30"/>
  <c r="K834" i="30" s="1"/>
  <c r="K938" i="30"/>
  <c r="F937" i="30"/>
  <c r="K937" i="30" s="1"/>
  <c r="K902" i="30"/>
  <c r="F901" i="30"/>
  <c r="K901" i="30" s="1"/>
  <c r="F862" i="30"/>
  <c r="K862" i="30" s="1"/>
  <c r="K867" i="30"/>
  <c r="F610" i="30"/>
  <c r="K757" i="30"/>
  <c r="K608" i="30"/>
  <c r="F607" i="30"/>
  <c r="K607" i="30" s="1"/>
  <c r="K456" i="30"/>
  <c r="F455" i="30"/>
  <c r="K455" i="30" s="1"/>
  <c r="F369" i="30"/>
  <c r="K370" i="30"/>
  <c r="K49" i="30"/>
  <c r="F38" i="30"/>
  <c r="F332" i="30"/>
  <c r="K336" i="30"/>
  <c r="F815" i="30"/>
  <c r="K815" i="30" s="1"/>
  <c r="K820" i="30"/>
  <c r="K929" i="30"/>
  <c r="F928" i="30"/>
  <c r="K928" i="30" s="1"/>
  <c r="K782" i="30"/>
  <c r="F781" i="30"/>
  <c r="K781" i="30" s="1"/>
  <c r="K732" i="30"/>
  <c r="F729" i="30"/>
  <c r="K729" i="30" s="1"/>
  <c r="K663" i="30"/>
  <c r="F660" i="30"/>
  <c r="K631" i="30"/>
  <c r="F630" i="30"/>
  <c r="K630" i="30" s="1"/>
  <c r="F541" i="30"/>
  <c r="K541" i="30" s="1"/>
  <c r="K542" i="30"/>
  <c r="K539" i="30"/>
  <c r="F538" i="30"/>
  <c r="K538" i="30" s="1"/>
  <c r="K30" i="30"/>
  <c r="F27" i="30"/>
  <c r="K27" i="30" s="1"/>
  <c r="F490" i="30"/>
  <c r="K490" i="30" s="1"/>
  <c r="K223" i="30"/>
  <c r="F220" i="30"/>
  <c r="K220" i="30" s="1"/>
  <c r="K251" i="30"/>
  <c r="F250" i="30"/>
  <c r="K207" i="30"/>
  <c r="F204" i="30"/>
  <c r="K204" i="30" s="1"/>
  <c r="K143" i="30"/>
  <c r="F140" i="30"/>
  <c r="K140" i="30" s="1"/>
  <c r="I846" i="30" l="1"/>
  <c r="G942" i="30"/>
  <c r="E942" i="30"/>
  <c r="H942" i="30"/>
  <c r="I882" i="30"/>
  <c r="I680" i="30"/>
  <c r="K332" i="30"/>
  <c r="K167" i="30"/>
  <c r="K227" i="30"/>
  <c r="I679" i="30"/>
  <c r="I435" i="30"/>
  <c r="K660" i="30"/>
  <c r="K610" i="30"/>
  <c r="K466" i="30"/>
  <c r="K148" i="30"/>
  <c r="I561" i="30"/>
  <c r="K69" i="30"/>
  <c r="I560" i="30"/>
  <c r="I249" i="30"/>
  <c r="K525" i="30"/>
  <c r="K369" i="30"/>
  <c r="K353" i="30"/>
  <c r="K38" i="30"/>
  <c r="K292" i="30"/>
  <c r="K84" i="30"/>
  <c r="I119" i="30"/>
  <c r="D942" i="30"/>
  <c r="I13" i="30"/>
  <c r="J942" i="30"/>
  <c r="K273" i="30"/>
  <c r="I434" i="30"/>
  <c r="I248" i="30"/>
  <c r="I120" i="30"/>
  <c r="F120" i="30"/>
  <c r="F248" i="30"/>
  <c r="K121" i="30"/>
  <c r="K250" i="30"/>
  <c r="F249" i="30"/>
  <c r="F434" i="30"/>
  <c r="K404" i="30"/>
  <c r="F119" i="30"/>
  <c r="F13" i="30"/>
  <c r="K14" i="30"/>
  <c r="F941" i="30"/>
  <c r="K941" i="30" s="1"/>
  <c r="K883" i="30"/>
  <c r="F882" i="30"/>
  <c r="K882" i="30" s="1"/>
  <c r="F679" i="30"/>
  <c r="K562" i="30"/>
  <c r="F561" i="30"/>
  <c r="F752" i="30"/>
  <c r="K752" i="30" s="1"/>
  <c r="F751" i="30"/>
  <c r="K751" i="30" s="1"/>
  <c r="K681" i="30"/>
  <c r="F680" i="30"/>
  <c r="F560" i="30"/>
  <c r="K436" i="30"/>
  <c r="F435" i="30"/>
  <c r="K435" i="30" s="1"/>
  <c r="K848" i="30"/>
  <c r="F881" i="30"/>
  <c r="K881" i="30" s="1"/>
  <c r="F847" i="30"/>
  <c r="K847" i="30" s="1"/>
  <c r="F846" i="30"/>
  <c r="K846" i="30" s="1"/>
  <c r="I942" i="30" l="1"/>
  <c r="K561" i="30"/>
  <c r="F942" i="30"/>
  <c r="K680" i="30"/>
  <c r="K679" i="30"/>
  <c r="K560" i="30"/>
  <c r="K249" i="30"/>
  <c r="K120" i="30"/>
  <c r="K248" i="30"/>
  <c r="K13" i="30"/>
  <c r="K434" i="30"/>
  <c r="K119" i="30"/>
  <c r="K942" i="30" l="1"/>
  <c r="H438" i="29"/>
  <c r="H421" i="29"/>
  <c r="H415" i="29"/>
  <c r="A472" i="29"/>
  <c r="A471" i="29"/>
  <c r="N470" i="29"/>
  <c r="N469" i="29"/>
  <c r="N468" i="29"/>
  <c r="N467" i="29"/>
  <c r="N466" i="29"/>
  <c r="N465" i="29"/>
  <c r="N464" i="29"/>
  <c r="N463" i="29"/>
  <c r="N433" i="29"/>
  <c r="N432" i="29"/>
  <c r="N431" i="29"/>
  <c r="N430" i="29"/>
  <c r="N429" i="29"/>
  <c r="N384" i="29"/>
  <c r="J415" i="29" l="1"/>
  <c r="M415" i="29" s="1"/>
  <c r="H414" i="29"/>
  <c r="J421" i="29"/>
  <c r="M421" i="29" s="1"/>
  <c r="H420" i="29"/>
  <c r="J438" i="29"/>
  <c r="M438" i="29" s="1"/>
  <c r="H437" i="29"/>
  <c r="H287" i="29"/>
  <c r="J287" i="29" s="1"/>
  <c r="M287" i="29" s="1"/>
  <c r="N382" i="29"/>
  <c r="H174" i="29"/>
  <c r="J174" i="29" s="1"/>
  <c r="M174" i="29" s="1"/>
  <c r="N388" i="29"/>
  <c r="N402" i="29"/>
  <c r="N399" i="29"/>
  <c r="N416" i="29"/>
  <c r="N394" i="29"/>
  <c r="N398" i="29"/>
  <c r="N410" i="29"/>
  <c r="N406" i="29"/>
  <c r="N403" i="29"/>
  <c r="N422" i="29"/>
  <c r="N451" i="29"/>
  <c r="N448" i="29"/>
  <c r="N439" i="29"/>
  <c r="N455" i="29"/>
  <c r="N454" i="29"/>
  <c r="N443" i="29"/>
  <c r="N459" i="29"/>
  <c r="N428" i="29"/>
  <c r="N447" i="29"/>
  <c r="H436" i="29" l="1"/>
  <c r="J437" i="29"/>
  <c r="H419" i="29"/>
  <c r="J420" i="29"/>
  <c r="H423" i="29"/>
  <c r="J423" i="29" s="1"/>
  <c r="M423" i="29" s="1"/>
  <c r="H413" i="29"/>
  <c r="H417" i="29"/>
  <c r="J417" i="29" s="1"/>
  <c r="M417" i="29" s="1"/>
  <c r="J414" i="29"/>
  <c r="N383" i="29"/>
  <c r="N400" i="29"/>
  <c r="N456" i="29"/>
  <c r="N440" i="29"/>
  <c r="N441" i="29"/>
  <c r="N438" i="29"/>
  <c r="N404" i="29"/>
  <c r="N446" i="29"/>
  <c r="N462" i="29"/>
  <c r="N450" i="29"/>
  <c r="N405" i="29"/>
  <c r="N449" i="29"/>
  <c r="N415" i="29"/>
  <c r="N401" i="29"/>
  <c r="N457" i="29"/>
  <c r="N421" i="29"/>
  <c r="N445" i="29"/>
  <c r="N393" i="29"/>
  <c r="N460" i="29"/>
  <c r="N409" i="29"/>
  <c r="N392" i="29"/>
  <c r="N427" i="29"/>
  <c r="N381" i="29"/>
  <c r="N458" i="29"/>
  <c r="N386" i="29"/>
  <c r="N444" i="29"/>
  <c r="N461" i="29"/>
  <c r="N387" i="29"/>
  <c r="N442" i="29"/>
  <c r="N408" i="29"/>
  <c r="N397" i="29"/>
  <c r="N391" i="29"/>
  <c r="H412" i="29" l="1"/>
  <c r="J413" i="29"/>
  <c r="M413" i="29" s="1"/>
  <c r="H418" i="29"/>
  <c r="J418" i="29" s="1"/>
  <c r="M418" i="29" s="1"/>
  <c r="J419" i="29"/>
  <c r="M419" i="29" s="1"/>
  <c r="M437" i="29"/>
  <c r="N437" i="29"/>
  <c r="M414" i="29"/>
  <c r="N414" i="29"/>
  <c r="M420" i="29"/>
  <c r="N420" i="29"/>
  <c r="J436" i="29"/>
  <c r="M436" i="29" s="1"/>
  <c r="H471" i="29"/>
  <c r="J471" i="29" s="1"/>
  <c r="M471" i="29" s="1"/>
  <c r="H435" i="29"/>
  <c r="J435" i="29" s="1"/>
  <c r="M435" i="29" s="1"/>
  <c r="N423" i="29"/>
  <c r="N452" i="29"/>
  <c r="N396" i="29"/>
  <c r="N426" i="29"/>
  <c r="N453" i="29"/>
  <c r="N417" i="29"/>
  <c r="N407" i="29"/>
  <c r="N385" i="29"/>
  <c r="N413" i="29" l="1"/>
  <c r="N436" i="29"/>
  <c r="N471" i="29"/>
  <c r="N419" i="29"/>
  <c r="J412" i="29"/>
  <c r="H379" i="29"/>
  <c r="N380" i="29"/>
  <c r="N425" i="29"/>
  <c r="N395" i="29"/>
  <c r="N411" i="29"/>
  <c r="N435" i="29"/>
  <c r="N418" i="29"/>
  <c r="N389" i="29"/>
  <c r="J379" i="29" l="1"/>
  <c r="J472" i="29" s="1"/>
  <c r="H472" i="29"/>
  <c r="M412" i="29"/>
  <c r="N412" i="29"/>
  <c r="M379" i="29"/>
  <c r="N424" i="29"/>
  <c r="N390" i="29"/>
  <c r="N379" i="29"/>
  <c r="N434" i="29" l="1"/>
  <c r="H61" i="29" l="1"/>
  <c r="N40" i="29"/>
  <c r="H60" i="29" l="1"/>
  <c r="J61" i="29"/>
  <c r="M61" i="29" s="1"/>
  <c r="N51" i="29"/>
  <c r="N376" i="29"/>
  <c r="N190" i="29"/>
  <c r="H59" i="29" l="1"/>
  <c r="J60" i="29"/>
  <c r="M60" i="29" s="1"/>
  <c r="N50" i="29"/>
  <c r="N375" i="29"/>
  <c r="N374" i="29"/>
  <c r="N277" i="29"/>
  <c r="N281" i="29"/>
  <c r="J59" i="29" l="1"/>
  <c r="M59" i="29" s="1"/>
  <c r="N49" i="29"/>
  <c r="N48" i="29"/>
  <c r="N372" i="29"/>
  <c r="N369" i="29"/>
  <c r="N368" i="29"/>
  <c r="N358" i="29"/>
  <c r="N357" i="29"/>
  <c r="N356" i="29"/>
  <c r="N355" i="29"/>
  <c r="N354" i="29"/>
  <c r="N353" i="29"/>
  <c r="N352" i="29"/>
  <c r="N351" i="29"/>
  <c r="N350" i="29"/>
  <c r="N349" i="29"/>
  <c r="N348" i="29"/>
  <c r="N347" i="29"/>
  <c r="N346" i="29"/>
  <c r="N345" i="29"/>
  <c r="N344" i="29"/>
  <c r="N343" i="29"/>
  <c r="N342" i="29"/>
  <c r="N341" i="29"/>
  <c r="N340" i="29"/>
  <c r="N339" i="29"/>
  <c r="N338" i="29"/>
  <c r="N337" i="29"/>
  <c r="N323" i="29"/>
  <c r="N322" i="29"/>
  <c r="N321" i="29"/>
  <c r="N320" i="29"/>
  <c r="N316" i="29"/>
  <c r="N315" i="29"/>
  <c r="N314" i="29"/>
  <c r="N313" i="29"/>
  <c r="N312" i="29"/>
  <c r="N306" i="29"/>
  <c r="N304" i="29"/>
  <c r="N300" i="29"/>
  <c r="N299" i="29"/>
  <c r="N298" i="29"/>
  <c r="N297" i="29"/>
  <c r="N296" i="29"/>
  <c r="N295" i="29"/>
  <c r="N294" i="29"/>
  <c r="N293" i="29"/>
  <c r="N292" i="29"/>
  <c r="N291" i="29"/>
  <c r="N264" i="29"/>
  <c r="N263" i="29"/>
  <c r="N262" i="29"/>
  <c r="N261" i="29"/>
  <c r="N260" i="29"/>
  <c r="N259" i="29"/>
  <c r="N258" i="29"/>
  <c r="N257" i="29"/>
  <c r="N256" i="29"/>
  <c r="N255" i="29"/>
  <c r="N254" i="29"/>
  <c r="N253" i="29"/>
  <c r="N252" i="29"/>
  <c r="N251" i="29"/>
  <c r="N250" i="29"/>
  <c r="N249" i="29"/>
  <c r="N248" i="29"/>
  <c r="N247" i="29"/>
  <c r="N245" i="29"/>
  <c r="N244" i="29"/>
  <c r="N243" i="29"/>
  <c r="H98" i="29"/>
  <c r="N86" i="29"/>
  <c r="N85" i="29"/>
  <c r="N84" i="29"/>
  <c r="N77" i="29"/>
  <c r="N74" i="29"/>
  <c r="H73" i="29"/>
  <c r="N69" i="29"/>
  <c r="N65" i="29"/>
  <c r="N56" i="29"/>
  <c r="N55" i="29"/>
  <c r="N47" i="29"/>
  <c r="N46" i="29"/>
  <c r="N45" i="29"/>
  <c r="N39" i="29"/>
  <c r="N35" i="29"/>
  <c r="N31" i="29"/>
  <c r="N27" i="29"/>
  <c r="N23" i="29"/>
  <c r="H97" i="29" l="1"/>
  <c r="J97" i="29" s="1"/>
  <c r="J98" i="29"/>
  <c r="H173" i="29"/>
  <c r="J173" i="29" s="1"/>
  <c r="M173" i="29" s="1"/>
  <c r="H72" i="29"/>
  <c r="J73" i="29"/>
  <c r="M73" i="29" s="1"/>
  <c r="H286" i="29"/>
  <c r="J286" i="29" s="1"/>
  <c r="M286" i="29" s="1"/>
  <c r="H14" i="29"/>
  <c r="J14" i="29" s="1"/>
  <c r="N229" i="29"/>
  <c r="N228" i="29"/>
  <c r="N234" i="29"/>
  <c r="N366" i="29"/>
  <c r="N44" i="29"/>
  <c r="N61" i="29"/>
  <c r="N362" i="29"/>
  <c r="N363" i="29"/>
  <c r="N163" i="29"/>
  <c r="N178" i="29"/>
  <c r="N204" i="29"/>
  <c r="N223" i="29"/>
  <c r="N34" i="29"/>
  <c r="N38" i="29"/>
  <c r="N54" i="29"/>
  <c r="N60" i="29"/>
  <c r="N64" i="29"/>
  <c r="N73" i="29"/>
  <c r="N76" i="29"/>
  <c r="N106" i="29"/>
  <c r="N108" i="29"/>
  <c r="N110" i="29"/>
  <c r="N112" i="29"/>
  <c r="N114" i="29"/>
  <c r="N116" i="29"/>
  <c r="N118" i="29"/>
  <c r="N120" i="29"/>
  <c r="N122" i="29"/>
  <c r="N124" i="29"/>
  <c r="N128" i="29"/>
  <c r="N134" i="29"/>
  <c r="N140" i="29"/>
  <c r="N146" i="29"/>
  <c r="N152" i="29"/>
  <c r="N199" i="29"/>
  <c r="N208" i="29"/>
  <c r="N211" i="29"/>
  <c r="N215" i="29"/>
  <c r="N227" i="29"/>
  <c r="N101" i="29"/>
  <c r="N162" i="29"/>
  <c r="N164" i="29"/>
  <c r="N171" i="29"/>
  <c r="N179" i="29"/>
  <c r="N203" i="29"/>
  <c r="N220" i="29"/>
  <c r="N222" i="29"/>
  <c r="N238" i="29"/>
  <c r="N102" i="29"/>
  <c r="N161" i="29"/>
  <c r="N180" i="29"/>
  <c r="N221" i="29"/>
  <c r="N246" i="29"/>
  <c r="N107" i="29"/>
  <c r="N109" i="29"/>
  <c r="N111" i="29"/>
  <c r="N113" i="29"/>
  <c r="N117" i="29"/>
  <c r="N119" i="29"/>
  <c r="N121" i="29"/>
  <c r="N123" i="29"/>
  <c r="N125" i="29"/>
  <c r="N131" i="29"/>
  <c r="N137" i="29"/>
  <c r="N143" i="29"/>
  <c r="N149" i="29"/>
  <c r="N155" i="29"/>
  <c r="N290" i="29"/>
  <c r="N319" i="29"/>
  <c r="H71" i="29" l="1"/>
  <c r="J72" i="29"/>
  <c r="M72" i="29" s="1"/>
  <c r="N98" i="29"/>
  <c r="M98" i="29"/>
  <c r="N97" i="29"/>
  <c r="M97" i="29"/>
  <c r="N14" i="29"/>
  <c r="M14" i="29"/>
  <c r="N158" i="29"/>
  <c r="N359" i="29"/>
  <c r="N213" i="29"/>
  <c r="N169" i="29"/>
  <c r="N174" i="29"/>
  <c r="N175" i="29"/>
  <c r="N367" i="29"/>
  <c r="N207" i="29"/>
  <c r="N226" i="29"/>
  <c r="N209" i="29"/>
  <c r="N365" i="29"/>
  <c r="N210" i="29"/>
  <c r="N225" i="29"/>
  <c r="N177" i="29"/>
  <c r="N198" i="29"/>
  <c r="N202" i="29"/>
  <c r="N371" i="29"/>
  <c r="N170" i="29"/>
  <c r="N370" i="29"/>
  <c r="N160" i="29"/>
  <c r="N206" i="29"/>
  <c r="N361" i="29"/>
  <c r="N233" i="29"/>
  <c r="N214" i="29"/>
  <c r="N219" i="29"/>
  <c r="N103" i="29"/>
  <c r="N201" i="29"/>
  <c r="N105" i="29"/>
  <c r="N205" i="29"/>
  <c r="N21" i="29"/>
  <c r="N241" i="29"/>
  <c r="N218" i="29"/>
  <c r="N43" i="29"/>
  <c r="N83" i="29"/>
  <c r="N196" i="29"/>
  <c r="N68" i="29"/>
  <c r="N30" i="29"/>
  <c r="N242" i="29"/>
  <c r="N237" i="29"/>
  <c r="N224" i="29"/>
  <c r="N176" i="29"/>
  <c r="N104" i="29"/>
  <c r="N26" i="29"/>
  <c r="N197" i="29"/>
  <c r="J71" i="29" l="1"/>
  <c r="M71" i="29" s="1"/>
  <c r="H79" i="29"/>
  <c r="J79" i="29" s="1"/>
  <c r="M79" i="29" s="1"/>
  <c r="H58" i="29"/>
  <c r="N159" i="29"/>
  <c r="N232" i="29"/>
  <c r="N360" i="29"/>
  <c r="N53" i="29"/>
  <c r="N318" i="29"/>
  <c r="N63" i="29"/>
  <c r="N67" i="29"/>
  <c r="N25" i="29"/>
  <c r="N75" i="29"/>
  <c r="N217" i="29"/>
  <c r="N59" i="29"/>
  <c r="N194" i="29"/>
  <c r="N33" i="29"/>
  <c r="N72" i="29"/>
  <c r="N236" i="29"/>
  <c r="N289" i="29"/>
  <c r="N20" i="29"/>
  <c r="N200" i="29"/>
  <c r="N29" i="29"/>
  <c r="N42" i="29"/>
  <c r="N240" i="29"/>
  <c r="N37" i="29"/>
  <c r="N82" i="29"/>
  <c r="J58" i="29" l="1"/>
  <c r="M58" i="29" s="1"/>
  <c r="H13" i="29"/>
  <c r="N195" i="29"/>
  <c r="N285" i="29"/>
  <c r="N19" i="29"/>
  <c r="N317" i="29"/>
  <c r="N52" i="29"/>
  <c r="N58" i="29"/>
  <c r="N231" i="29"/>
  <c r="N81" i="29"/>
  <c r="N173" i="29"/>
  <c r="N230" i="29"/>
  <c r="N41" i="29"/>
  <c r="N288" i="29"/>
  <c r="N71" i="29"/>
  <c r="H12" i="29" l="1"/>
  <c r="J12" i="29" s="1"/>
  <c r="J13" i="29"/>
  <c r="M472" i="29"/>
  <c r="N472" i="29"/>
  <c r="N79" i="29"/>
  <c r="N287" i="29"/>
  <c r="N378" i="29"/>
  <c r="N57" i="29"/>
  <c r="N80" i="29"/>
  <c r="M13" i="29" l="1"/>
  <c r="N13" i="29"/>
  <c r="N12" i="29"/>
  <c r="M12" i="29"/>
  <c r="N286" i="29"/>
  <c r="N267" i="29" l="1"/>
  <c r="N273" i="29"/>
  <c r="N266" i="29"/>
  <c r="N269" i="29"/>
  <c r="N265" i="29"/>
</calcChain>
</file>

<file path=xl/sharedStrings.xml><?xml version="1.0" encoding="utf-8"?>
<sst xmlns="http://schemas.openxmlformats.org/spreadsheetml/2006/main" count="3115" uniqueCount="1129">
  <si>
    <t>Concepto (3)</t>
  </si>
  <si>
    <t>Inversiones Financieras y Otras Provisiones</t>
  </si>
  <si>
    <t>Participaciones y Aportaciones</t>
  </si>
  <si>
    <t>Deuda Pública</t>
  </si>
  <si>
    <t>Fondo Estatal de Fortalecimiento Municipal (FEFOM)</t>
  </si>
  <si>
    <t>Programa de Acciones para el Desarrollo (PAD)</t>
  </si>
  <si>
    <t>Recursos del CEDIPIEM</t>
  </si>
  <si>
    <t>Recursos del Sistema DIFEM</t>
  </si>
  <si>
    <t>Fondo de Estabilización de los Ingresos de las Entidades Federativas (FEIEF)</t>
  </si>
  <si>
    <t>Rezagos</t>
  </si>
  <si>
    <t>Cuotas y Aportaciones de Seguridad Social</t>
  </si>
  <si>
    <t>Derechos</t>
  </si>
  <si>
    <t>Transferencias, Asignaciones, Subsidios y Otras Ayudas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</si>
  <si>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</si>
  <si>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</si>
  <si>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</si>
  <si>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</si>
  <si>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</si>
  <si>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</si>
  <si>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</si>
  <si>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</si>
  <si>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</si>
  <si>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</si>
  <si>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</si>
  <si>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</si>
  <si>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</si>
  <si>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</si>
  <si>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Activos Intangibles</t>
  </si>
  <si>
    <t>(Cifras en Pesos)</t>
  </si>
  <si>
    <t>Total</t>
  </si>
  <si>
    <t>TOTAL</t>
  </si>
  <si>
    <t>Otros</t>
  </si>
  <si>
    <t>Viviendas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</si>
  <si>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</si>
  <si>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</si>
  <si>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</si>
  <si>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</si>
  <si>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</si>
  <si>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</si>
  <si>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</si>
  <si>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</si>
  <si>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Software</t>
  </si>
  <si>
    <t>Otros Activos Intangibles</t>
  </si>
  <si>
    <t>Resultado por Posición Monetaria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</si>
  <si>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</si>
  <si>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</si>
  <si>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</si>
  <si>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</si>
  <si>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</si>
  <si>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</si>
  <si>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</si>
  <si>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</si>
  <si>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</si>
  <si>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</si>
  <si>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</si>
  <si>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</si>
  <si>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Estado Analítico de Ingresos 
 (Cifras en Pesos)</t>
  </si>
  <si>
    <r>
      <t xml:space="preserve">Cuenta
</t>
    </r>
    <r>
      <rPr>
        <sz val="8"/>
        <rFont val="Lato"/>
        <family val="2"/>
      </rPr>
      <t>(3)</t>
    </r>
  </si>
  <si>
    <r>
      <t>Rubro de los Ingresos</t>
    </r>
    <r>
      <rPr>
        <b/>
        <sz val="5"/>
        <rFont val="Lato"/>
        <family val="2"/>
      </rPr>
      <t xml:space="preserve">
</t>
    </r>
    <r>
      <rPr>
        <sz val="8"/>
        <rFont val="Lato"/>
        <family val="2"/>
      </rPr>
      <t>(4)</t>
    </r>
  </si>
  <si>
    <t>Ingreso</t>
  </si>
  <si>
    <r>
      <t xml:space="preserve">% de Avance de la Recaudación
</t>
    </r>
    <r>
      <rPr>
        <b/>
        <sz val="8"/>
        <rFont val="Lato"/>
        <family val="2"/>
      </rPr>
      <t xml:space="preserve"> </t>
    </r>
    <r>
      <rPr>
        <sz val="8"/>
        <rFont val="Lato"/>
        <family val="2"/>
      </rPr>
      <t>(10)</t>
    </r>
  </si>
  <si>
    <r>
      <t xml:space="preserve">Ingresos 
Excedentes 
</t>
    </r>
    <r>
      <rPr>
        <sz val="8"/>
        <rFont val="Lato"/>
        <family val="2"/>
      </rPr>
      <t>(11)</t>
    </r>
  </si>
  <si>
    <r>
      <t xml:space="preserve"> Estimado
</t>
    </r>
    <r>
      <rPr>
        <sz val="8"/>
        <rFont val="Lato"/>
        <family val="2"/>
      </rPr>
      <t>(5)</t>
    </r>
  </si>
  <si>
    <r>
      <t xml:space="preserve">Ampliaciones y Reducciones </t>
    </r>
    <r>
      <rPr>
        <sz val="8"/>
        <rFont val="Lato"/>
        <family val="2"/>
      </rPr>
      <t>(6)</t>
    </r>
  </si>
  <si>
    <r>
      <t xml:space="preserve">Modificado </t>
    </r>
    <r>
      <rPr>
        <b/>
        <sz val="5"/>
        <rFont val="Lato"/>
        <family val="2"/>
      </rPr>
      <t xml:space="preserve"> 
</t>
    </r>
    <r>
      <rPr>
        <sz val="8"/>
        <rFont val="Lato"/>
        <family val="2"/>
      </rPr>
      <t>(7)</t>
    </r>
  </si>
  <si>
    <r>
      <t xml:space="preserve">Devengado </t>
    </r>
    <r>
      <rPr>
        <b/>
        <sz val="5"/>
        <rFont val="Lato"/>
        <family val="2"/>
      </rPr>
      <t xml:space="preserve"> 
</t>
    </r>
    <r>
      <rPr>
        <sz val="8"/>
        <rFont val="Lato"/>
        <family val="2"/>
      </rPr>
      <t>(8)</t>
    </r>
  </si>
  <si>
    <r>
      <t xml:space="preserve">Recaudado </t>
    </r>
    <r>
      <rPr>
        <b/>
        <sz val="5"/>
        <rFont val="Lato"/>
        <family val="2"/>
      </rPr>
      <t xml:space="preserve"> 
</t>
    </r>
    <r>
      <rPr>
        <sz val="8"/>
        <rFont val="Lato"/>
        <family val="2"/>
      </rPr>
      <t>(9)</t>
    </r>
  </si>
  <si>
    <t>Ingresos de Gestión</t>
  </si>
  <si>
    <t xml:space="preserve">Impuestos </t>
  </si>
  <si>
    <t>Impuesto sobre los Ingresos</t>
  </si>
  <si>
    <t>Impuestos sobre el Patrimonio</t>
  </si>
  <si>
    <t>Predial</t>
  </si>
  <si>
    <t>Sobre Adquisición de Inmuebles y Otras Operaciones Traslativas de Dominio de Inmuebles</t>
  </si>
  <si>
    <t>Sobre Conjuntos Urbanos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</si>
  <si>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</si>
  <si>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</si>
  <si>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</si>
  <si>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</si>
  <si>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</si>
  <si>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Multas</t>
  </si>
  <si>
    <t>Recargos</t>
  </si>
  <si>
    <t>Gastos de Ejecución</t>
  </si>
  <si>
    <t>Indemnización por Devolución de Cheques</t>
  </si>
  <si>
    <t>Otros Impuestos</t>
  </si>
  <si>
    <t>Otros impuestos</t>
  </si>
  <si>
    <t>Sobre Anuncios Publicitarios</t>
  </si>
  <si>
    <t>Sobre Diversiones, Juegos y Espectáculos Públicos</t>
  </si>
  <si>
    <t>Subtotal (12)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</si>
  <si>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</si>
  <si>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</si>
  <si>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</si>
  <si>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</si>
  <si>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Para Obras de Impacto Vial</t>
  </si>
  <si>
    <t>Por Servicios Ambientales</t>
  </si>
  <si>
    <t>Indemnización por devolución de cheques</t>
  </si>
  <si>
    <t>Derechos por el Uso, Goce, Aprovechamiento o Explotación de Bienes de Dominio Público</t>
  </si>
  <si>
    <t>Derechos por Prestación de Servicios</t>
  </si>
  <si>
    <t>Suministro de Agua Potable</t>
  </si>
  <si>
    <t>Suministro de Agua en Bloque Proporcionada por la Autoridad Municipal a Fraccionamientos, Unidades Habitacionales, Comerciales o Industriales</t>
  </si>
  <si>
    <t>Autorización de Derivaciones de la Toma de Agua</t>
  </si>
  <si>
    <t>Conexiones a los Sistemas de Agua y Drenaje</t>
  </si>
  <si>
    <t>Reconexión a los Sistemas de Agua Potable</t>
  </si>
  <si>
    <t>Control para el Establecimiento de Sistemas de Agua Potable y Alcantarillado en Fraccionamientos o Unidades Habitacionales, Comerciales o Industriales</t>
  </si>
  <si>
    <t>Conexiones de Toma por el Suministro de Agua en Bloque Proporcionado por Autoridades Municipales</t>
  </si>
  <si>
    <t>Reparación de Aparatos Medidores de Consumo de Agua</t>
  </si>
  <si>
    <t>Instalación de Medidores</t>
  </si>
  <si>
    <t>Agua en Pipas (Permiso)</t>
  </si>
  <si>
    <t>Agua en Pipas (Carga)</t>
  </si>
  <si>
    <t>Obras</t>
  </si>
  <si>
    <t>Venta de Medidores</t>
  </si>
  <si>
    <t>Certificaciones</t>
  </si>
  <si>
    <t>Mantenimiento de Drenaje</t>
  </si>
  <si>
    <t>Dictamen de Factibilidad de Servicios</t>
  </si>
  <si>
    <t>Accesorios de Derechos</t>
  </si>
  <si>
    <t>Otros Derechos</t>
  </si>
  <si>
    <t>Productos Derivados del Uso y Aprovechamiento de Bienes no Sujetos a Régimen de Dominio Público</t>
  </si>
  <si>
    <t>Por la Venta o Arrendamiento de Bienes Municipales</t>
  </si>
  <si>
    <t>Impresos y Papel Especial</t>
  </si>
  <si>
    <t>Derivados de Bosques Municipales</t>
  </si>
  <si>
    <t xml:space="preserve">Aprovechamientos </t>
  </si>
  <si>
    <t>Incentivos Derivados de la Colaboración Fiscal</t>
  </si>
  <si>
    <t>Sanciones Administrativas</t>
  </si>
  <si>
    <t>Indemnizaciones</t>
  </si>
  <si>
    <t>Indemnizaciones por Daños a Bienes Municipales</t>
  </si>
  <si>
    <t>Otras Indemnizaciones</t>
  </si>
  <si>
    <t>Reintegros</t>
  </si>
  <si>
    <t>Aprovechamientos Provenientes de Obras Públicas</t>
  </si>
  <si>
    <t>Accesorios de Aprovechamientos</t>
  </si>
  <si>
    <t>Indemnización por Devolución de cheques</t>
  </si>
  <si>
    <t>Otros Aprovechamientos</t>
  </si>
  <si>
    <t>Uso o Explotación de Bienes de Dominio Público</t>
  </si>
  <si>
    <t>Herencias, Legados, Cesiones y Donaciones</t>
  </si>
  <si>
    <t>Resarcimientos</t>
  </si>
  <si>
    <t>Estancias Infantiles</t>
  </si>
  <si>
    <t>Farmacias</t>
  </si>
  <si>
    <t>Servicios Médicos</t>
  </si>
  <si>
    <t>Productos Nutricionales (Amaranto, Soya, etc.)</t>
  </si>
  <si>
    <t>Velatorios</t>
  </si>
  <si>
    <t>Colegiaturas</t>
  </si>
  <si>
    <t>Huertos Familiares</t>
  </si>
  <si>
    <t>Servicios de Alberca</t>
  </si>
  <si>
    <t>Panadería</t>
  </si>
  <si>
    <t>Servicios de Laboratorio</t>
  </si>
  <si>
    <t>Servicios de Baños Públicos</t>
  </si>
  <si>
    <t>Inscripciones</t>
  </si>
  <si>
    <t>Desayunos Escolares</t>
  </si>
  <si>
    <t>Productos Básicos (despensas)</t>
  </si>
  <si>
    <t>Servicios Jurídicos</t>
  </si>
  <si>
    <t>Servicios Psicológicos</t>
  </si>
  <si>
    <t>Servicios de Terapia y Discapacidad</t>
  </si>
  <si>
    <t>Ingresos Diversos</t>
  </si>
  <si>
    <t>Ingresos de Organismos del Deporte</t>
  </si>
  <si>
    <t>Ingresos por Fideicomisos y Empresas de Participación Municipal</t>
  </si>
  <si>
    <t>Rendimientos o Ingresos Derivados de Organismos Descentralizados y Fideicomisos, cuando por su naturaleza correspondan a Actividades Propias de Derecho Público</t>
  </si>
  <si>
    <t>Rendimientos o Ingresos Derivados de Empresas de Participación Estatal, cuando por su naturaleza correspondan a Actividades Propias de Derecho Público</t>
  </si>
  <si>
    <t>Fondo General de Participaciones</t>
  </si>
  <si>
    <t>Fondo de Fiscalización y Recaudación</t>
  </si>
  <si>
    <t>Correspondientes al Impuesto Sobre Automóviles Nuevos</t>
  </si>
  <si>
    <t>Correspondientes al Impuesto Sobre Tenencia o Uso de Vehículos</t>
  </si>
  <si>
    <t>Correspondientes al Fondo de Compensación del Impuesto Sobre Automóviles Nuevos</t>
  </si>
  <si>
    <t>Las derivadas de la aplicación del artículo 4-A de la Ley de Coordinación Fiscal</t>
  </si>
  <si>
    <t>Del Impuesto Sobre Tenencia o Uso de Vehículos Automotores</t>
  </si>
  <si>
    <t>Del Impuesto Sobre Adquisición de Vehículos Automotores Usados</t>
  </si>
  <si>
    <t>Del Impuesto Sobre Loterías, Rifas, Sorteos, Concursos y Juegos Permitidos con Cruce de Apuestas</t>
  </si>
  <si>
    <t>Las demás derivadas de la aplicación del Título Séptimo del Código Financiero para el Estado de México y Municipios, así como de los Convenios, Acuerdos o Declaratorias que al Efecto se Celebren o Realicen</t>
  </si>
  <si>
    <t>Remanentes Gasto de Inversión Sectorial (PAD)</t>
  </si>
  <si>
    <t>Remanentes Programa de Apoyo al Gasto de Inversión de los Municipios (FEFOM)</t>
  </si>
  <si>
    <t>Otros Recursos Estatales</t>
  </si>
  <si>
    <t>Mecánica Teatral</t>
  </si>
  <si>
    <t>El Impuesto Sobre la Renta efectivamente enterado a la Federación, correspondiente al salario de su personal que preste o desempeñe un servicio personal subordinado así como de sus organismos públicos descentralizados</t>
  </si>
  <si>
    <t>Fondo de Aportaciones para Infraestructura Social Municipal</t>
  </si>
  <si>
    <t>Fondo de Aportaciones para el Fortalecimiento de los Municipios y de las Demarcaciones Territoriales del Distrito Federal</t>
  </si>
  <si>
    <t>Remanentes de Ramo 33 (FISM)</t>
  </si>
  <si>
    <t>Remanentes de Ramo 33 (FORTAMUN)</t>
  </si>
  <si>
    <t>Recursos del Programa Hábitat</t>
  </si>
  <si>
    <t>Excedentes Petroleros</t>
  </si>
  <si>
    <t>Ramo 23</t>
  </si>
  <si>
    <t>FORTASEG</t>
  </si>
  <si>
    <t>Remanentes Otros Recursos Federales</t>
  </si>
  <si>
    <t>Otros Recursos Federales</t>
  </si>
  <si>
    <t>Recursos del Programa para el Desarrollo de Zonas Prioritarias</t>
  </si>
  <si>
    <t>Recursos del Programa 3 X 1 para Migrantes.</t>
  </si>
  <si>
    <t>Recursos del Programa de Empleo Temporal (PET) .</t>
  </si>
  <si>
    <t>Recursos del Programa de Vivienda Rural.</t>
  </si>
  <si>
    <t>Recursos del Programa de Opciones Productivas.</t>
  </si>
  <si>
    <t>Recursos para el Rescate de Espacios Públicos</t>
  </si>
  <si>
    <t>Recursos del Fideicomiso Fondo Nacional de Habitaciones Populares</t>
  </si>
  <si>
    <t>Recursos del Programa CONADE</t>
  </si>
  <si>
    <t>Recursos para el Programa Calidad para el Deporte CONADE</t>
  </si>
  <si>
    <t>Recursos del Programa Cultura Física CONADE</t>
  </si>
  <si>
    <t>Recursos de CONACULTA</t>
  </si>
  <si>
    <t>Recursos Programa de Devolución de Derechos PRODER</t>
  </si>
  <si>
    <t>Recursos para agua Potable, Alcantarillado y Saneamiento en zonas Urbanas APAZU</t>
  </si>
  <si>
    <t>Recursos de Instituto Nacional para el Desarrollo de Capacidades del Sector Rural INCA RURAL / Sistema Nacional de Capacitación y Asistencia Técnica Rural Integral SINACATRI</t>
  </si>
  <si>
    <t>Recursos de la Comisión Nacional para el Desarrollo de los Pueblos Indígenas CDI.</t>
  </si>
  <si>
    <t>Fondo de Aportaciones para la Seguridad Pública. (FASP)</t>
  </si>
  <si>
    <t>Subsidios para Gastos de Operación</t>
  </si>
  <si>
    <t>Otros Ingresos y Beneficios</t>
  </si>
  <si>
    <t>Ingresos financieros</t>
  </si>
  <si>
    <t>Intereses Ganados de Valores, Créditos, Bonos y Otros</t>
  </si>
  <si>
    <t>Derivados de Recursos Propios</t>
  </si>
  <si>
    <t>Derivados del Ramo 33</t>
  </si>
  <si>
    <t>Ingresos Financieros por FISM</t>
  </si>
  <si>
    <t>Ingresos Financieros por FORTAMUNDF</t>
  </si>
  <si>
    <t>Derivados de Recursos de Programas Estatales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</si>
  <si>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</si>
  <si>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</si>
  <si>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</si>
  <si>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</si>
  <si>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</si>
  <si>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</si>
  <si>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</si>
  <si>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Ingresos derivados de Financiamiento</t>
  </si>
  <si>
    <t>Banco Nacional de Obras y Servicios Públicos</t>
  </si>
  <si>
    <t>Otras Instituciones Públicas</t>
  </si>
  <si>
    <t>Instituciones Privadas</t>
  </si>
  <si>
    <t>Particulares</t>
  </si>
  <si>
    <t>Pasivos Generados al Cierre del Ejercicio Fiscal Pendientes de Pago</t>
  </si>
  <si>
    <t>Los derivados de las operaciones de Crédito en los términos que establece el Título Octavo del Código Financiero del Estado de México y Municipios y Otras Leyes Aplicables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</si>
  <si>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</si>
  <si>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</si>
  <si>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</si>
  <si>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</si>
  <si>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</si>
  <si>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</si>
  <si>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</si>
  <si>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</si>
  <si>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</si>
  <si>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Ingresos Derivados de Ejercicios Anteriores no Aplicados</t>
  </si>
  <si>
    <t>Otros Ingresos Varios</t>
  </si>
  <si>
    <t>Total Partidas (13)</t>
  </si>
  <si>
    <t>Estado Analítico del Ejercicio del Presupuesto de Egresos
Clasificación por Objeto del Gasto (Capítulo y Concepto)</t>
  </si>
  <si>
    <r>
      <t xml:space="preserve">Cuenta  </t>
    </r>
    <r>
      <rPr>
        <sz val="5"/>
        <rFont val="Lato"/>
        <family val="2"/>
      </rPr>
      <t xml:space="preserve">
</t>
    </r>
    <r>
      <rPr>
        <sz val="8"/>
        <rFont val="Lato"/>
        <family val="2"/>
      </rPr>
      <t>(3)</t>
    </r>
  </si>
  <si>
    <t>Concepto
(4)</t>
  </si>
  <si>
    <t xml:space="preserve">Egresos
</t>
  </si>
  <si>
    <r>
      <t xml:space="preserve">Subejercicio
</t>
    </r>
    <r>
      <rPr>
        <sz val="8"/>
        <rFont val="Lato"/>
        <family val="2"/>
      </rPr>
      <t>(12)</t>
    </r>
  </si>
  <si>
    <r>
      <t xml:space="preserve">Aprobado 
</t>
    </r>
    <r>
      <rPr>
        <sz val="8"/>
        <rFont val="Lato"/>
        <family val="2"/>
      </rPr>
      <t>(5)</t>
    </r>
  </si>
  <si>
    <r>
      <t xml:space="preserve">Ampliaciones/ Reducciones
</t>
    </r>
    <r>
      <rPr>
        <sz val="8"/>
        <rFont val="Lato"/>
        <family val="2"/>
      </rPr>
      <t>(6)</t>
    </r>
  </si>
  <si>
    <r>
      <t>Modificado</t>
    </r>
    <r>
      <rPr>
        <b/>
        <sz val="5"/>
        <rFont val="Lato"/>
        <family val="2"/>
      </rPr>
      <t xml:space="preserve">
</t>
    </r>
    <r>
      <rPr>
        <sz val="8"/>
        <rFont val="Lato"/>
        <family val="2"/>
      </rPr>
      <t>(7)</t>
    </r>
  </si>
  <si>
    <r>
      <t xml:space="preserve">Comprometido 
</t>
    </r>
    <r>
      <rPr>
        <sz val="8"/>
        <rFont val="Lato"/>
        <family val="2"/>
      </rPr>
      <t>(8)</t>
    </r>
  </si>
  <si>
    <r>
      <t xml:space="preserve">Devengado 
</t>
    </r>
    <r>
      <rPr>
        <b/>
        <sz val="5"/>
        <rFont val="Lato"/>
        <family val="2"/>
      </rPr>
      <t xml:space="preserve"> </t>
    </r>
    <r>
      <rPr>
        <sz val="8"/>
        <rFont val="Lato"/>
        <family val="2"/>
      </rPr>
      <t>(9)</t>
    </r>
  </si>
  <si>
    <r>
      <t xml:space="preserve">Ejercido 
</t>
    </r>
    <r>
      <rPr>
        <b/>
        <sz val="5"/>
        <rFont val="Lato"/>
        <family val="2"/>
      </rPr>
      <t xml:space="preserve"> </t>
    </r>
    <r>
      <rPr>
        <sz val="8"/>
        <rFont val="Lato"/>
        <family val="2"/>
      </rPr>
      <t>(10)</t>
    </r>
  </si>
  <si>
    <r>
      <t xml:space="preserve"> Pagado 
</t>
    </r>
    <r>
      <rPr>
        <sz val="8"/>
        <rFont val="Lato"/>
        <family val="2"/>
      </rPr>
      <t>(11)</t>
    </r>
  </si>
  <si>
    <t>Remuneraciones al Personal de Carácter Permanente</t>
  </si>
  <si>
    <t>Dietas</t>
  </si>
  <si>
    <t>Haberes</t>
  </si>
  <si>
    <t>Sueldo Base</t>
  </si>
  <si>
    <t>Otro Sueldo Magisterio</t>
  </si>
  <si>
    <t>Hora Clase</t>
  </si>
  <si>
    <t>Carrera Magisterial</t>
  </si>
  <si>
    <t>Carrera Docente</t>
  </si>
  <si>
    <t>Remuneraciones por Adscripción Laboral en el Extranjero</t>
  </si>
  <si>
    <t>Remuneraciones al Personal de Carácter Transitorio</t>
  </si>
  <si>
    <t>Honorarios Asimilables a Salarios</t>
  </si>
  <si>
    <t>Honorarios Asimilables al Salario</t>
  </si>
  <si>
    <t>Sueldos Base al Personal Eventual</t>
  </si>
  <si>
    <t>Sueldo por Interinato</t>
  </si>
  <si>
    <t>Sueldos y Salarios Compactados al Personal Eventual</t>
  </si>
  <si>
    <t>.,</t>
  </si>
  <si>
    <t>Becas para Médicos Residentes</t>
  </si>
  <si>
    <t>Retribuciones por Servicios de Carácter Social</t>
  </si>
  <si>
    <t>Compensación por Servicio Social</t>
  </si>
  <si>
    <t>Retribución a los Representantes de los Trabajadores y de los Patrones en la Junta de Conciliación y Arbitraje</t>
  </si>
  <si>
    <t>Compensación a Representante</t>
  </si>
  <si>
    <t>Remuneraciones Adicionales y Especiales</t>
  </si>
  <si>
    <t>Primas por Años de Servicio Efectivos Prestados</t>
  </si>
  <si>
    <t>Prima por Años de Servicio</t>
  </si>
  <si>
    <t>Prima de Antigüedad</t>
  </si>
  <si>
    <t>Prima Adicional por Permanencia en el Servicio</t>
  </si>
  <si>
    <t>Primas de Vacaciones, Dominical y Gratificación de fin de año</t>
  </si>
  <si>
    <t>Prima Vacacional</t>
  </si>
  <si>
    <t>Aguinaldo</t>
  </si>
  <si>
    <t>Aguinaldo de Eventuales</t>
  </si>
  <si>
    <t>Vacaciones no Disfrutadas por Finiquito</t>
  </si>
  <si>
    <t>Prima Dominical</t>
  </si>
  <si>
    <t>Horas Extraordinarias</t>
  </si>
  <si>
    <t>Remuneraciones por Horas Extraordinarias</t>
  </si>
  <si>
    <t>Compensaciones</t>
  </si>
  <si>
    <t>Compensación</t>
  </si>
  <si>
    <t>Compensación por Servicios Especiales</t>
  </si>
  <si>
    <t>Compensación por Riesgo Profesional</t>
  </si>
  <si>
    <t>Compensación por Retabulación</t>
  </si>
  <si>
    <t>Gratificación</t>
  </si>
  <si>
    <t>Gratificación por Convenio</t>
  </si>
  <si>
    <t>Gratificación por Productividad</t>
  </si>
  <si>
    <t>Labores Docentes</t>
  </si>
  <si>
    <t>Estudios Superiores</t>
  </si>
  <si>
    <t>Sobrehaberes</t>
  </si>
  <si>
    <t>Asignaciones de Técnico, de Mando, por Comisión, de Vuelo y de Técnico Especial</t>
  </si>
  <si>
    <t>Honorarios Especiales</t>
  </si>
  <si>
    <t>Participaciones  por Vigilancia en el Cumplimiento de las Leyes y Custodia de Valores</t>
  </si>
  <si>
    <t>Seguridad Social</t>
  </si>
  <si>
    <t>Aportaciones de Seguridad Social</t>
  </si>
  <si>
    <t>Aportaciones al ISSSTE</t>
  </si>
  <si>
    <t>Aportaciones de Servicio de Salud</t>
  </si>
  <si>
    <t>Aportaciones al Sistema  Solidario de Reparto</t>
  </si>
  <si>
    <t>Aportaciones del Sistema de Capitalización Individual</t>
  </si>
  <si>
    <t>Aportaciones para Financiar los Gastos Generales de Administración del ISSEMYM</t>
  </si>
  <si>
    <t>Aportaciones para riesgo de Trabajo</t>
  </si>
  <si>
    <t>Aportaciones a Fondos de Vivienda</t>
  </si>
  <si>
    <t>FOVISSSTE</t>
  </si>
  <si>
    <t>Aportaciones al Sistema para el Retiro</t>
  </si>
  <si>
    <t>SAR (Sistema de Ahorro para el Retiro)</t>
  </si>
  <si>
    <t>Aportaciones para Seguros</t>
  </si>
  <si>
    <t>Seguros y Fianzas</t>
  </si>
  <si>
    <t>Otras Prestaciones Sociales y Económicas</t>
  </si>
  <si>
    <t>Cuotas para el Fondo de Ahorro y Fondo de Trabajo</t>
  </si>
  <si>
    <t>Cuotas para Fondo de Retiro</t>
  </si>
  <si>
    <t>Seguro de Separación Individualizado</t>
  </si>
  <si>
    <t>Indemnización por Accidentes de Trabajo</t>
  </si>
  <si>
    <t>Liquidaciones por Indemnizaciones, por Sueldos y Salarios Caídos</t>
  </si>
  <si>
    <t>Prestaciones y Haberes de Retiro</t>
  </si>
  <si>
    <t>Prima por jubilación</t>
  </si>
  <si>
    <t>Prestaciones Contractuales</t>
  </si>
  <si>
    <t>Becas para Hijos de Trabajadores Sindicalizados</t>
  </si>
  <si>
    <t>Días Cívicos y Económicos</t>
  </si>
  <si>
    <t>Gastos Relacionados al Magisterio</t>
  </si>
  <si>
    <t xml:space="preserve">Día del Maestro y del Servidor Público </t>
  </si>
  <si>
    <t>Estudios de Posgrado</t>
  </si>
  <si>
    <t>Otros Gastos Derivados de Convenio</t>
  </si>
  <si>
    <t>Asignaciones Extraordinarias para Servidores Públicos Sindicalizados</t>
  </si>
  <si>
    <t>Apoyos a la Capacitación de los Servidores Públicos.</t>
  </si>
  <si>
    <t>Becas Institucionales</t>
  </si>
  <si>
    <t>Elaboración de Tesis</t>
  </si>
  <si>
    <t>Seguro de Vida</t>
  </si>
  <si>
    <t>Viáticos</t>
  </si>
  <si>
    <t>Diferencial por Escuelas</t>
  </si>
  <si>
    <t>Despensa</t>
  </si>
  <si>
    <t>Previsiones</t>
  </si>
  <si>
    <t>Previsiones de Carácter Laboral, Económica y de Seguridad Social</t>
  </si>
  <si>
    <t>Pago de Estímulos a Servidores Públicos</t>
  </si>
  <si>
    <t>Estímulos</t>
  </si>
  <si>
    <t>Reconocimiento a Servidores Públicos</t>
  </si>
  <si>
    <t>Estímulos por Puntualidad y Asistencia</t>
  </si>
  <si>
    <t>Recompensas</t>
  </si>
  <si>
    <t>Subtotal (13)</t>
  </si>
  <si>
    <t>Materiales de Administración, Emisión de Documentos y Artículos Oficiales</t>
  </si>
  <si>
    <t>Materiales, Útiles y Equipos Menores de Oficina</t>
  </si>
  <si>
    <t>Materiales y Útiles de Oficina</t>
  </si>
  <si>
    <t>Enseres de Oficina</t>
  </si>
  <si>
    <t>Materiales y Útiles de Impresión y Reproducción</t>
  </si>
  <si>
    <t>Material y Útiles de Imprenta y Reproducción</t>
  </si>
  <si>
    <t>Material de Foto, Cine y Grabación</t>
  </si>
  <si>
    <t>Material Estadístico y Geográfico</t>
  </si>
  <si>
    <t>Materiales Útiles y Equipos Menores de Tecnologías de la Información y Comunicaciones</t>
  </si>
  <si>
    <t>Materiales y Útiles para el Procesamiento en Equipos y Bienes Informáticos</t>
  </si>
  <si>
    <t>Material Impreso e Información Digital</t>
  </si>
  <si>
    <t>Material de Información</t>
  </si>
  <si>
    <t>Material de Limpieza</t>
  </si>
  <si>
    <t>Material y Enseres de Limpieza</t>
  </si>
  <si>
    <t>Materiales y Útiles de Enseñanza</t>
  </si>
  <si>
    <t>Material Didáctico</t>
  </si>
  <si>
    <t>Materiales para el Registro e Identificación de Bienes y Personas</t>
  </si>
  <si>
    <t>Material para Identificación y Registro</t>
  </si>
  <si>
    <t>Alimentos y Utensilios</t>
  </si>
  <si>
    <t>Productos Alimenticios para Personas</t>
  </si>
  <si>
    <t>Productos Alimenticios para Animales</t>
  </si>
  <si>
    <t>Equipamiento y Enseres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</si>
  <si>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</si>
  <si>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</si>
  <si>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</si>
  <si>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Materias Primas y Materiales de Producción</t>
  </si>
  <si>
    <t>Insumos Textiles Adquiridos como Materia Prima</t>
  </si>
  <si>
    <t>Materias Primas Textiles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</si>
  <si>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</si>
  <si>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</si>
  <si>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</si>
  <si>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Prima.</t>
  </si>
  <si>
    <t>Productos de Cuero, Piel, Plástico y Hule Adquiridos como Materia Prima</t>
  </si>
  <si>
    <t>Mercancías Adquiridas para su Comercialización</t>
  </si>
  <si>
    <t>Mercancías para su Comercialización en Tiendas del Sector Público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</si>
  <si>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</si>
  <si>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</si>
  <si>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</si>
  <si>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</si>
  <si>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</si>
  <si>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</si>
  <si>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</si>
  <si>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</si>
  <si>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</si>
  <si>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</si>
  <si>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Material de Señalización</t>
  </si>
  <si>
    <t>Árboles y Plantas de Ornato</t>
  </si>
  <si>
    <t>Otros Materiales y Artículos de Construcción y Reparación</t>
  </si>
  <si>
    <t>Materiales de Construcción</t>
  </si>
  <si>
    <t>Estructuras y Manufacturas para todo Tipo de Construcción</t>
  </si>
  <si>
    <t>Productos Químicos, Farmacéuticos y de Laboratorio</t>
  </si>
  <si>
    <t>Productos Químicos Básicos</t>
  </si>
  <si>
    <t>Sustancias Químicas</t>
  </si>
  <si>
    <t>Fertilizantes, Pesticidas y otros Agroquímicos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</si>
  <si>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</si>
  <si>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</si>
  <si>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</si>
  <si>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</si>
  <si>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</si>
  <si>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</si>
  <si>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</si>
  <si>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</si>
  <si>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</si>
  <si>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</si>
  <si>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</si>
  <si>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</si>
  <si>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</si>
  <si>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</si>
  <si>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Blancos y Otros Productos Textiles</t>
  </si>
  <si>
    <t>Materiales y Suministros para Seguridad</t>
  </si>
  <si>
    <t>Sustancias y Materiales Explosivos</t>
  </si>
  <si>
    <t>Materiales de Seguridad Pública</t>
  </si>
  <si>
    <t>Material de Seguridad Pública</t>
  </si>
  <si>
    <t>Prendas de Protección para la Seguridad Pública y Nacional</t>
  </si>
  <si>
    <t>Prendas de Protección</t>
  </si>
  <si>
    <t>Herramientas, Refacciones y Accesorios Menores</t>
  </si>
  <si>
    <t>Herramientas Menores</t>
  </si>
  <si>
    <t>Refacciones, Accesorios y Herramientas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</si>
  <si>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</si>
  <si>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</si>
  <si>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</si>
  <si>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para Equipo de Cómputo</t>
  </si>
  <si>
    <t>Refacciones y Accesorios Menores de Equipo e Instrumental Médico y de Laboratorio</t>
  </si>
  <si>
    <t>Refacciones y Accesorios Menores para Equipo de Transporte</t>
  </si>
  <si>
    <t>Refacciones y Accesorios Menores de Equipo de Defensa y Seguridad</t>
  </si>
  <si>
    <t>Artículos para la Extinción de Incendios</t>
  </si>
  <si>
    <t>Refacciones y Accesorios Menores para Equipo de Defensa</t>
  </si>
  <si>
    <t>Refacciones y Accesorios Menores de Maquinaria y Otros Equipos</t>
  </si>
  <si>
    <t>Refacciones y Accesorios Menores Otros Bienes Muebles</t>
  </si>
  <si>
    <t>Medidores de Agua</t>
  </si>
  <si>
    <t>Otros Enseres</t>
  </si>
  <si>
    <t>Servicios Básicos</t>
  </si>
  <si>
    <t>Energía Eléctrica</t>
  </si>
  <si>
    <t>Servicio de Energía Eléctrica</t>
  </si>
  <si>
    <t>Servicio de Energía Eléctrica para Alumbrado Público</t>
  </si>
  <si>
    <t>Gas</t>
  </si>
  <si>
    <t>Agua</t>
  </si>
  <si>
    <t>Servicio de Agua</t>
  </si>
  <si>
    <t>Servicio de Cloración de Agua</t>
  </si>
  <si>
    <t>Telefonía Tradicional</t>
  </si>
  <si>
    <t>Servicio de Telefonía Convencional</t>
  </si>
  <si>
    <t>Telefonía Celular</t>
  </si>
  <si>
    <t>Servicio de Telefonía Celular</t>
  </si>
  <si>
    <t>Servicios de Telecomunicaciones y Satélites</t>
  </si>
  <si>
    <t>Servicios de Radiolocalización y Telecomunicación</t>
  </si>
  <si>
    <t>Servicios de Conducción de Señales Analógicas y Digitales</t>
  </si>
  <si>
    <t>Servicios de Acceso a Internet, Redes y Procesamiento de Información</t>
  </si>
  <si>
    <t>Servicios de Acceso a Internet</t>
  </si>
  <si>
    <t>Servicios Postales y Telegráficos</t>
  </si>
  <si>
    <t>Servicio Postal y Telegráfico</t>
  </si>
  <si>
    <t>Servicios Integrales y Otros Servicios</t>
  </si>
  <si>
    <t>Servicios de Telecomunicación Especializados</t>
  </si>
  <si>
    <t>Servicios de información, mediante telecomunicaciones especializadas</t>
  </si>
  <si>
    <t>Servicios de Arrendamiento</t>
  </si>
  <si>
    <t>Arrendamiento de Terrenos</t>
  </si>
  <si>
    <t>Arrendamiento de Edificios</t>
  </si>
  <si>
    <t>Arrendamiento de Edificios y Locales</t>
  </si>
  <si>
    <t>Arrendamiento de Mobiliario y Equipo de Administración, Educacional y Recreativo</t>
  </si>
  <si>
    <t>Arrendamiento de Equipo y Bienes Informáticos</t>
  </si>
  <si>
    <t>Arrendamiento de Equipo e Instrumental Médico y de Laboratorio</t>
  </si>
  <si>
    <t>Arrendamiento de Equipo de Transporte</t>
  </si>
  <si>
    <t>Arrendamiento de Vehículos</t>
  </si>
  <si>
    <t>Arrendamiento de Maquinaria, Otros Equipos y Herramientas</t>
  </si>
  <si>
    <t>Arrendamiento de Maquinaria y Equipo</t>
  </si>
  <si>
    <t>Arrendamiento de Activos Intangibles</t>
  </si>
  <si>
    <t>Arrendamiento Financiero</t>
  </si>
  <si>
    <t>Otros Arrendamientos</t>
  </si>
  <si>
    <t>Arrendamiento de Equipo para el Suministro de Sustancias y Productos Químicos</t>
  </si>
  <si>
    <t>Servicios Profesionales, Científicos, Técnicos y Otros Servicios</t>
  </si>
  <si>
    <t>Servicios Legales, de Contabilidad, Auditoría y Relacionados</t>
  </si>
  <si>
    <t>Asesorías Asociadas a Convenios o Acuerdos</t>
  </si>
  <si>
    <t>Servicios de Diseño, Arquitectura, Ingeniería y Actividades Relacionadas</t>
  </si>
  <si>
    <t>Servicios estadísticos y Geográficos</t>
  </si>
  <si>
    <t>Servicios de Consultoría Administrativa, Procesos, Técnica y en Tecnologías de la Información</t>
  </si>
  <si>
    <t>Servicios Informáticos</t>
  </si>
  <si>
    <t>Servicios de Capacitación</t>
  </si>
  <si>
    <t>Capacitación</t>
  </si>
  <si>
    <t>Servicios de Investigación Científica y Desarrollo</t>
  </si>
  <si>
    <t>Servicios de Apoyo Administrativo, Traducción, Fotocopiado e Impresión</t>
  </si>
  <si>
    <t>Servicios de Apoyo Administrativo y Fotocopiado</t>
  </si>
  <si>
    <t>Impresiones de Documentos Oficiales para la Prestación de Servicios Públicos, Identificación, Formatos Administrativos y Fiscales</t>
  </si>
  <si>
    <t>Servicios de Impresión de Documentos Oficiales</t>
  </si>
  <si>
    <t>Servicios de Protección y Seguridad</t>
  </si>
  <si>
    <t>Servicios de Vigilancia</t>
  </si>
  <si>
    <t>Servicios Profesionales, Científicos y Técnicos Integrales</t>
  </si>
  <si>
    <t>Servicios Profesionales</t>
  </si>
  <si>
    <t>Servicios Financieros, Bancarios y Comerciales</t>
  </si>
  <si>
    <t>Servicios Financieros y Bancarios</t>
  </si>
  <si>
    <t>Servicios Bancarios y Financieros</t>
  </si>
  <si>
    <t>Servicios de Cobranza, Investigación Crediticia y Similar</t>
  </si>
  <si>
    <t>Gastos Inherentes a la Recaudación</t>
  </si>
  <si>
    <t>Seguros de Responsabilidad Patrimonial y Fianzas</t>
  </si>
  <si>
    <t>Seguro de Bienes Patrimoniales</t>
  </si>
  <si>
    <t>Almacenaje, Envase y Embalaje</t>
  </si>
  <si>
    <t>Almacenaje, Embalaje y Envase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</si>
  <si>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</si>
  <si>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</si>
  <si>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</si>
  <si>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</si>
  <si>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</si>
  <si>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Reparación y Mantenimiento  de Inmuebles</t>
  </si>
  <si>
    <t>Adaptación  de Locales, Almacenes, Bodegas y Edificios</t>
  </si>
  <si>
    <t>Instalación, Reparación y Mantenimiento de Mobiliario y Equipo de Administración, Educacional y Recreativo</t>
  </si>
  <si>
    <t>Reparación, Mantenimiento e Instalación de Mobiliario y Equipo de Oficina</t>
  </si>
  <si>
    <t>Instalación, Reparación y Mantenimiento de Equipo de Cómputo y Tecnologías de la Información</t>
  </si>
  <si>
    <t>Reparación, Instalación y Mantenimiento de Bienes Informáticos, Microfilmación y Tecnologías de la Información</t>
  </si>
  <si>
    <t>Reparación y Mantenimiento para Equipo y Redes de Tele y Radio Transmisión</t>
  </si>
  <si>
    <t>Instalación, Reparación y Mantenimiento de Equipo e Instrumental Médico y de Laboratorio</t>
  </si>
  <si>
    <t>Reparación, Instalación y Mantenimiento de Equipo Médico y de Laboratorio</t>
  </si>
  <si>
    <t>Reparación y Mantenimiento de Equipo de Transporte</t>
  </si>
  <si>
    <t>Reparación y Mantenimiento de Vehículos Terrestres, Aéreos y Lacustres</t>
  </si>
  <si>
    <t>Reparación y Mantenimiento de Equipo de Defensa y Seguridad</t>
  </si>
  <si>
    <t>Instalación, Reparación y Mantenimiento de Maquinaria, Otros Equipos y Herramienta</t>
  </si>
  <si>
    <t>Reparación, Instalación y Mantenimiento de Maquinaria, Equipo Industrial y Diverso</t>
  </si>
  <si>
    <t>Servicios de Limpieza y Manejo de Desechos</t>
  </si>
  <si>
    <t>Servicios de Lavandería, Limpieza e Higiene</t>
  </si>
  <si>
    <t>Servicios de Jardinería y Fumigación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</si>
  <si>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</si>
  <si>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</si>
  <si>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</si>
  <si>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Gastos de Publicidad y Propaganda</t>
  </si>
  <si>
    <t>Publicaciones Oficiales y de Información en General para Difusión</t>
  </si>
  <si>
    <t>Difusión por Radio, Televisión y Otros Medios de Mensajes Comerciales para Promover la Venta de Bienes o Servicios</t>
  </si>
  <si>
    <t>Gastos de Publicidad en Materia Comercial</t>
  </si>
  <si>
    <t>Servicios de Creatividad, Preproducción y Producción de Publicidad, Excepto Internet</t>
  </si>
  <si>
    <t>Servicios de Revelado de Fotografías</t>
  </si>
  <si>
    <t>Servicios de Fotografía</t>
  </si>
  <si>
    <t>Servicios de la Industria Fílmica, del Sonido y del Video</t>
  </si>
  <si>
    <t>Servicios de Cine y Grabación</t>
  </si>
  <si>
    <t>Servicio de Creación y Difusión de Contenido Exclusivamente a través de Internet</t>
  </si>
  <si>
    <t>Servicio de Creación y Difusión de Contenido a través de Internet</t>
  </si>
  <si>
    <t>Otros Servicios de Información</t>
  </si>
  <si>
    <t>Servicios de Traslado y Viáticos</t>
  </si>
  <si>
    <t>Pasajes Aéreos</t>
  </si>
  <si>
    <t>Transportación Aérea</t>
  </si>
  <si>
    <t>Pasajes Terrestres</t>
  </si>
  <si>
    <t>Gastos de Traslado por Vía Terrestre</t>
  </si>
  <si>
    <t>Pasajes Marítimos, Lacustres y Fluviales</t>
  </si>
  <si>
    <t>Autotransporte</t>
  </si>
  <si>
    <t>Viáticos en el País</t>
  </si>
  <si>
    <t>Gastos de Alimentación en Territorio Nacional</t>
  </si>
  <si>
    <t>Gastos de Hospedaje en Territorio Nacional</t>
  </si>
  <si>
    <t>Gastos por Arrendamiento de Vehículos en Territorio Nacional</t>
  </si>
  <si>
    <t>Viáticos en el Extranjero</t>
  </si>
  <si>
    <t>Gastos de Alimentación en el Extranjero</t>
  </si>
  <si>
    <t>Gastos de Hospedaje en el Extranjero</t>
  </si>
  <si>
    <t>Gastos por Arrendamiento de Vehículos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</si>
  <si>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</si>
  <si>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</si>
  <si>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</si>
  <si>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</si>
  <si>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</si>
  <si>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</si>
  <si>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Gastos de Ceremonias Oficiales y de Orden Social</t>
  </si>
  <si>
    <t>Espectáculos Cívicos y Culturales</t>
  </si>
  <si>
    <t>Congresos y Convenciones</t>
  </si>
  <si>
    <t>Exposiciones</t>
  </si>
  <si>
    <t>Exposiciones y Ferias</t>
  </si>
  <si>
    <t>Gastos de Representación</t>
  </si>
  <si>
    <t>Otros Servicios Generales</t>
  </si>
  <si>
    <t>Servicios Funerarios y de Cementerios</t>
  </si>
  <si>
    <t>Impuestos y Derechos</t>
  </si>
  <si>
    <t>Impuestos y Derechos de Exportación</t>
  </si>
  <si>
    <t>Otros Impuestos y Derechos</t>
  </si>
  <si>
    <t>Impuestos y Derechos de Importación</t>
  </si>
  <si>
    <t>Sentencias y Resoluciones por Autoridad Competente</t>
  </si>
  <si>
    <t>Sentencias y Resoluciones Judiciales</t>
  </si>
  <si>
    <t>Gastos Derivados del Resguardo de Personas Vinculadas a Procesos Judiciales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</si>
  <si>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</si>
  <si>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</si>
  <si>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</si>
  <si>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</si>
  <si>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Impuesto Sobre Nóminas</t>
  </si>
  <si>
    <t>Impuesto Sobre Erogaciones por Remuneraciones al Trabajo Personal</t>
  </si>
  <si>
    <t>Impuesto Sobre la Renta</t>
  </si>
  <si>
    <t>Cuotas y Suscripciones</t>
  </si>
  <si>
    <t>Gastos de Servicios Menores</t>
  </si>
  <si>
    <t>Estudios y Análisis Clínicos</t>
  </si>
  <si>
    <t>Inscripciones y Arbitrajes</t>
  </si>
  <si>
    <t>Diferencia por Variación en el Tipo de Cambio</t>
  </si>
  <si>
    <t>Subcontratación de Servicios con Terceros</t>
  </si>
  <si>
    <t>Proyectos para Prestación de Servicios</t>
  </si>
  <si>
    <t>Asignaciones Presupuestarias al Poder Ejecutivo</t>
  </si>
  <si>
    <t>Asignaciones Presupuestarias al Poder Legislativo</t>
  </si>
  <si>
    <t>Liberación de Recursos al Poder Legislativo</t>
  </si>
  <si>
    <t>Asignaciones Presupuestarias al Poder Judicial</t>
  </si>
  <si>
    <t>Liberación de Recursos al Poder Judicial</t>
  </si>
  <si>
    <t>Asignaciones Presupuestarias a Órganos Autónomos</t>
  </si>
  <si>
    <t>Liberación de Recursos a Entes Autónomos</t>
  </si>
  <si>
    <t>Transferencias Internas  Otorgadas a 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</si>
  <si>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</si>
  <si>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</si>
  <si>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</si>
  <si>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</si>
  <si>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</si>
  <si>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</si>
  <si>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</si>
  <si>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</si>
  <si>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Municipios, Comunidades y Poblaciones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</si>
  <si>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</si>
  <si>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</si>
  <si>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</si>
  <si>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</si>
  <si>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</si>
  <si>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</si>
  <si>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</si>
  <si>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</si>
  <si>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</si>
  <si>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Subsidios a Fideicomisos Privados y Estatales</t>
  </si>
  <si>
    <t>Subsidios y Apoyos</t>
  </si>
  <si>
    <t>Otros Subsidios</t>
  </si>
  <si>
    <t>Subsidios por Carga Fiscal</t>
  </si>
  <si>
    <t>Devolución de Ingresos Indebidos</t>
  </si>
  <si>
    <t>Subsidios para Capacitación y Becas</t>
  </si>
  <si>
    <t>Ayudas Sociales a Personas</t>
  </si>
  <si>
    <t>Cooperaciones y Ayudas</t>
  </si>
  <si>
    <t>Despensas</t>
  </si>
  <si>
    <t>Gastos Relacionados con Actividades Culturales, Deportivas y de Ayuda Extraordinaria</t>
  </si>
  <si>
    <t>Gastos por Servicios de Traslado de Personas</t>
  </si>
  <si>
    <t>Apoyo a la Infraestructura Agropecuaria y Forestal</t>
  </si>
  <si>
    <t>Becas y Otras Ayudas para Programas de Capacitación</t>
  </si>
  <si>
    <t>Becas</t>
  </si>
  <si>
    <t>Premios, Estímulos, Recompensas, Becas y Seguros a Deportistas</t>
  </si>
  <si>
    <t>Ayudas Sociales a Instituciones de Enseñanza</t>
  </si>
  <si>
    <t>Instituciones Educativas</t>
  </si>
  <si>
    <t>Premios, Recompensas y Pensión Recreativa Estudiantil</t>
  </si>
  <si>
    <t>Ayudas Sociales a Actividades Científicas o Académicas</t>
  </si>
  <si>
    <t>Ayudas Sociales a Instituciones sin Fines de Lucro</t>
  </si>
  <si>
    <t>Instituciones de Beneficencia</t>
  </si>
  <si>
    <t>Instituciones Sociales no Lucrativas</t>
  </si>
  <si>
    <t>Ayudas Sociales a Cooperativas</t>
  </si>
  <si>
    <t>Ayudas Sociales a Entidades de Interés Público</t>
  </si>
  <si>
    <t>Ayudas por Desastres Naturales y Otros Siniestros</t>
  </si>
  <si>
    <t>Reparación de Daños a Terceros</t>
  </si>
  <si>
    <t>Mercancías y Alimentos para su Distribución a la Población en Caso de Desastres Naturales</t>
  </si>
  <si>
    <t>Pensiones</t>
  </si>
  <si>
    <t>Pago de Pensiones</t>
  </si>
  <si>
    <t>Jubilaciones</t>
  </si>
  <si>
    <t>Otras Pensiones y Jubilaciones</t>
  </si>
  <si>
    <t>Prestaciones Económicas Distintas de Pensiones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</si>
  <si>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</si>
  <si>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</si>
  <si>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</si>
  <si>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</si>
  <si>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</si>
  <si>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Organismos Auxiliares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</si>
  <si>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</si>
  <si>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</si>
  <si>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</si>
  <si>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</si>
  <si>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</si>
  <si>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Municipios</t>
  </si>
  <si>
    <t>Donativos a Fideicomisos Privados</t>
  </si>
  <si>
    <t>Donativos a Fideicomisos Estatales</t>
  </si>
  <si>
    <t>Donativos a Fideicomisos Públicos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</si>
  <si>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</si>
  <si>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</si>
  <si>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</si>
  <si>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</si>
  <si>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</si>
  <si>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Muebles de Oficina y Estantería</t>
  </si>
  <si>
    <t>Muebles y Enseres</t>
  </si>
  <si>
    <t>Adjudicaciones e Indemnizaciones de Bienes Muebles</t>
  </si>
  <si>
    <t>Muebles, Excepto de Oficina y Estantería</t>
  </si>
  <si>
    <t>Bienes Artísticos, Culturales y Científicos</t>
  </si>
  <si>
    <t>Instrumental de Música</t>
  </si>
  <si>
    <t>Artículos de Biblioteca</t>
  </si>
  <si>
    <t>Objetos, Obras de Arte, Históricas y Culturales</t>
  </si>
  <si>
    <t>Objetos de Valor</t>
  </si>
  <si>
    <t>Equipo de Cómputo y de Tecnología de la Información</t>
  </si>
  <si>
    <t>Bienes Informáticos</t>
  </si>
  <si>
    <t>Otros Mobiliarios y Equipos de Administración</t>
  </si>
  <si>
    <t>Otros Bienes Muebles</t>
  </si>
  <si>
    <t>Otros Equipos Eléctricos y Electrónicos de Oficina</t>
  </si>
  <si>
    <t>Equipos y Aparatos Audiovisuales</t>
  </si>
  <si>
    <t>Aparatos Deportivos</t>
  </si>
  <si>
    <t>Equipo Deportivo</t>
  </si>
  <si>
    <t>Cámaras Fotográficas y de Video</t>
  </si>
  <si>
    <t>Equipo de Foto, Cine y Grabación</t>
  </si>
  <si>
    <t>Otro Mobiliario  y Equipo Educacional y Recreativo</t>
  </si>
  <si>
    <t>Otro Equipo Educacional y Recreativo</t>
  </si>
  <si>
    <t>Equipo Médico y de Laboratorio</t>
  </si>
  <si>
    <t>Instrumental Médico y de Laboratorio</t>
  </si>
  <si>
    <t>Vehículos y Equipo Terrestre</t>
  </si>
  <si>
    <t>Vehículos y Equipo de Transporte Terrestre</t>
  </si>
  <si>
    <t>Vehículos y Equipo Auxiliar de Transporte</t>
  </si>
  <si>
    <t>Carrocerías y Remolques</t>
  </si>
  <si>
    <t>Equipo Aeroespacial</t>
  </si>
  <si>
    <t>Equipo de Transportación Aérea</t>
  </si>
  <si>
    <t>Equipo Ferroviario</t>
  </si>
  <si>
    <t>Embarcaciones</t>
  </si>
  <si>
    <t>Equipo Acuático y Lacustre</t>
  </si>
  <si>
    <t>Otros Equipos de Transporte</t>
  </si>
  <si>
    <t>Maquinaria y Equipo de Seguridad Pública</t>
  </si>
  <si>
    <t>Maquinaria y Equipo Agropecuario</t>
  </si>
  <si>
    <t>Maquinaria y Equipo Industrial</t>
  </si>
  <si>
    <t>Maquinaria Equipo de Producción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</si>
  <si>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</si>
  <si>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</si>
  <si>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</si>
  <si>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y Aparatos para Comunicación, Telecomunicación y Radio Transmisión</t>
  </si>
  <si>
    <t>Equipos de Generación Eléctrica, Aparatos y Accesorios Eléctricos</t>
  </si>
  <si>
    <t>Herramientas y Máquinas-Herramienta</t>
  </si>
  <si>
    <t>Herramientas, Máquina Herramienta y Equipo</t>
  </si>
  <si>
    <t>Otros Equipos</t>
  </si>
  <si>
    <t>Instrumentos y Aparatos Especializados y de Precisión</t>
  </si>
  <si>
    <t>Maquinaria y Equipo Diverso</t>
  </si>
  <si>
    <t>Maquinaria y Equipo para Alumbrado Público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</si>
  <si>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</si>
  <si>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</si>
  <si>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</si>
  <si>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</si>
  <si>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</si>
  <si>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</si>
  <si>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</si>
  <si>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</si>
  <si>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</si>
  <si>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</si>
  <si>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</si>
  <si>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</t>
  </si>
  <si>
    <t>Edificios no Residenciales</t>
  </si>
  <si>
    <t>Edificios y Locales</t>
  </si>
  <si>
    <t>Adjudicaciones, Expropiaciones e Indemnizaciones de Bienes Inmuebles</t>
  </si>
  <si>
    <t>Bienes Inmuebles en la Modalidad de Proyectos de Infraestructura Productiva a Largo Plazo</t>
  </si>
  <si>
    <t>Patentes</t>
  </si>
  <si>
    <t>Marcas</t>
  </si>
  <si>
    <t>Concesiones</t>
  </si>
  <si>
    <t>Franquicias</t>
  </si>
  <si>
    <t>Licencias Informáticas e Intelectuales</t>
  </si>
  <si>
    <t>Licencias Industriales, Comerciales y Otras</t>
  </si>
  <si>
    <t>Licencias Industriales, Comerciales y Otras.</t>
  </si>
  <si>
    <t>Obra Pública en Bienes de Dominio Público</t>
  </si>
  <si>
    <t>Edificación Habitacional</t>
  </si>
  <si>
    <t>Edificación no Habitacional</t>
  </si>
  <si>
    <t>Convenios y Aportaciones</t>
  </si>
  <si>
    <t>Obra Estatal o Municipal</t>
  </si>
  <si>
    <t>Supervisión y Control de la Obra Pública</t>
  </si>
  <si>
    <t>Transferencias a Organismos Auxiliares y Subsidios a Municipios</t>
  </si>
  <si>
    <t>Ejecución de Obras por Administración</t>
  </si>
  <si>
    <t>Indemnizaciones por Expropiación o Adjudicación</t>
  </si>
  <si>
    <t>Arrendamiento de Maquinaria, Equipo e Instalaciones (Locales)</t>
  </si>
  <si>
    <t>Apoyos a Obras de Bienestar Social</t>
  </si>
  <si>
    <t>Estudios de Preinversión</t>
  </si>
  <si>
    <t>Construcción de Obras para el Abastecimiento de Agua Petróleo, Gas, Electricidad y Telecomunicaciones</t>
  </si>
  <si>
    <t>Reparación Mantenimiento de Infraestructura Hidráulica</t>
  </si>
  <si>
    <t>División de Terrenos y Construcción de Obras de Urbanización</t>
  </si>
  <si>
    <t>Construcción de Vías de Comunicación</t>
  </si>
  <si>
    <t>Reparación y Mantenimiento de Vialidades y Alumbrado</t>
  </si>
  <si>
    <t>Instalaciones y Equipamiento en Construcciones</t>
  </si>
  <si>
    <t>Trabajos de Acabados en Edificaciones y Otros Trabajos Especializados</t>
  </si>
  <si>
    <t>Obra Pública en Bienes Propios</t>
  </si>
  <si>
    <t>Construcción de Obras para el Abastecimiento de Agua, Petróleo, Gas, Electricidad y Telecomunicaciones</t>
  </si>
  <si>
    <t>Otras Construcciones de Ingeniería Civil u Obra Pesada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</si>
  <si>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</si>
  <si>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</si>
  <si>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</si>
  <si>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para el Fomento de Actividades Productivas</t>
  </si>
  <si>
    <t>Créditos Otorgados por Entidades Federativas y Municipios al Sector Social y Privado para el Fomento de Actividades Productivas</t>
  </si>
  <si>
    <t>Créditos Directos para Actividades Productivas</t>
  </si>
  <si>
    <t>Créditos a Servidores Públicos</t>
  </si>
  <si>
    <t>Créditos Otorgados por Entidades Federativas a Municipios para el Fomento de Actividades Productivas</t>
  </si>
  <si>
    <t>Fideicomisos para Financiamiento de Obras</t>
  </si>
  <si>
    <t>Fideicomisos para Financiamiento Agropecuario</t>
  </si>
  <si>
    <t>Fideicomisos para Financiamiento Industrial, Artesanal y Turístico</t>
  </si>
  <si>
    <t>Fideicomisos para Financiamiento de Vivienda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</si>
  <si>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</si>
  <si>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</si>
  <si>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</si>
  <si>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</si>
  <si>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</si>
  <si>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</si>
  <si>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</si>
  <si>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Externo con fines de Política Económica</t>
  </si>
  <si>
    <t>Acciones y Participaciones de Capital; en el Sector Público con Fines de Gestión de la Liquidez</t>
  </si>
  <si>
    <t>Adquisición de Acciones del Sector Público con Fines de Gestión de la Liquidez</t>
  </si>
  <si>
    <t>Acciones y Participaciones de Capital en el Sector Privado con Fines de Gestión de la Liquidez</t>
  </si>
  <si>
    <t>Adquisición de Acciones de Capital en el Sector Privado con Fines de Gestión de la Liquidez</t>
  </si>
  <si>
    <t>Acciones y Participaciones de Capital en el Sector Externo con Fines de Gestión  de la Liquidez</t>
  </si>
  <si>
    <t>Acciones y Participaciones de Capital en el Sector Externo con Fines de Gestión de la Liquidez</t>
  </si>
  <si>
    <t>Compra de Títulos y Valores</t>
  </si>
  <si>
    <t>Bonos</t>
  </si>
  <si>
    <t>Adquisición de Bonos</t>
  </si>
  <si>
    <t>Valores Representativos de Deuda,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</si>
  <si>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</si>
  <si>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</si>
  <si>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</si>
  <si>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Adquisición de Obligaciones</t>
  </si>
  <si>
    <t>Otros Valores</t>
  </si>
  <si>
    <t>Fideicomisos para Adquisición de Títulos de Crédito</t>
  </si>
  <si>
    <t>Reserva Técnica</t>
  </si>
  <si>
    <t>Adquisición de 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</si>
  <si>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</si>
  <si>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</si>
  <si>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</si>
  <si>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</si>
  <si>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</si>
  <si>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</si>
  <si>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</si>
  <si>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</si>
  <si>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</si>
  <si>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</si>
  <si>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</si>
  <si>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</si>
  <si>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</si>
  <si>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</si>
  <si>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</si>
  <si>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</si>
  <si>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</si>
  <si>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</si>
  <si>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</si>
  <si>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</si>
  <si>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</si>
  <si>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</si>
  <si>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</si>
  <si>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</si>
  <si>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</si>
  <si>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</si>
  <si>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</si>
  <si>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</si>
  <si>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Fondo de Fomento Municipal</t>
  </si>
  <si>
    <t>Participaciones de las Entidades Federativas a los Municipios</t>
  </si>
  <si>
    <t>Participaciones a Municipios en los Ingresos Federales</t>
  </si>
  <si>
    <t>Participaciones a Municipios en los Ingresos Estatales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</si>
  <si>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</si>
  <si>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</si>
  <si>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</si>
  <si>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</si>
  <si>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</si>
  <si>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</si>
  <si>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a Municipios del Fondo de Aportaciones para la Infraestructura Social Municipal</t>
  </si>
  <si>
    <t xml:space="preserve">Aportaciones de Municipios del Fondo de Aportaciones para el Fortalecimiento de los Municipios y de las Demarcaciones Territoriales 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</si>
  <si>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</si>
  <si>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</si>
  <si>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</si>
  <si>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</si>
  <si>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Amortización de la Deuda Pública</t>
  </si>
  <si>
    <t>Amortización de la Deuda Interna con Instituciones de Crédito</t>
  </si>
  <si>
    <t>Amortización de Capital</t>
  </si>
  <si>
    <t>Actualización de la Deuda</t>
  </si>
  <si>
    <t>Amortización de la Deuda Interna por Emisión de Títulos y Valores</t>
  </si>
  <si>
    <t>Amortización de Arrendamientos Financieros Nacionales</t>
  </si>
  <si>
    <t>Amortización de Arrendamientos Financieros Nacionales.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</si>
  <si>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</si>
  <si>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</si>
  <si>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</si>
  <si>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</si>
  <si>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</si>
  <si>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</si>
  <si>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 la Deuda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</si>
  <si>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</si>
  <si>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</si>
  <si>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</si>
  <si>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</si>
  <si>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</si>
  <si>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</si>
  <si>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</si>
  <si>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</si>
  <si>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</si>
  <si>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</si>
  <si>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</si>
  <si>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</si>
  <si>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Gastos por Coberturas en Tasas de Interés</t>
  </si>
  <si>
    <t>Gastos por Otras Coberturas</t>
  </si>
  <si>
    <t>Apoyos a Intermediarios Financieros</t>
  </si>
  <si>
    <t>Apoyos a Ahorradores y Deudores del Sistema Financiero Nacional</t>
  </si>
  <si>
    <t>ADEFAS</t>
  </si>
  <si>
    <t>Por el Ejercicio Inmediato Anterior</t>
  </si>
  <si>
    <t>Por Ejercicios Anteriores</t>
  </si>
  <si>
    <t>Total Partidas: (14)</t>
  </si>
  <si>
    <t>Total del Gasto (17)</t>
  </si>
  <si>
    <t>Participaciones (16)</t>
  </si>
  <si>
    <t>Pensiones y Jubilaciones (15)</t>
  </si>
  <si>
    <t>Amortización de la Deuda y
Disminución de los Pasivos (14)</t>
  </si>
  <si>
    <t>Gasto de Capital (13)</t>
  </si>
  <si>
    <t>Gasto Corriente (12)</t>
  </si>
  <si>
    <t>Subejercido
(11)</t>
  </si>
  <si>
    <t>Pagado
(10)</t>
  </si>
  <si>
    <t>Ejercido
 (9)</t>
  </si>
  <si>
    <t>Devengado (8)</t>
  </si>
  <si>
    <t>Comprometido (7)</t>
  </si>
  <si>
    <t>Modificado (6)</t>
  </si>
  <si>
    <t>Ampliaciones /
Reducciones (5)</t>
  </si>
  <si>
    <t>Aprobado 
(4)</t>
  </si>
  <si>
    <t>Egresos</t>
  </si>
  <si>
    <t xml:space="preserve">     </t>
  </si>
  <si>
    <t>Total  (12)</t>
  </si>
  <si>
    <t xml:space="preserve">T00 PROTECCIÓN SOCIAL </t>
  </si>
  <si>
    <t>S00 UNIDAD DE INFORMACIÓN, PLANEACIÓN, PROGRAMACIÓN Y EVALUACIÓN</t>
  </si>
  <si>
    <t>R00 CASA DE LA CULTURA</t>
  </si>
  <si>
    <t>Q00 SEGURIDAD PÚBLICA Y TRÁNSITO</t>
  </si>
  <si>
    <t>P00 ATENCIÓN CIUDADANA</t>
  </si>
  <si>
    <t>O00 EDUCACIÓN CULTURA Y BIENESTAR SOCIAL</t>
  </si>
  <si>
    <t>N01 Desarrollo Agropecuario</t>
  </si>
  <si>
    <t>N00 DIRECCIÓN DE DESARROLLO ECONÓMICO</t>
  </si>
  <si>
    <t>M00 CONSEJERÍA JURÍDICA</t>
  </si>
  <si>
    <t>L00 TESORERÍA</t>
  </si>
  <si>
    <t>K00 CONTRALORÍA</t>
  </si>
  <si>
    <t>J00 GOBIERNO MUNICIPAL</t>
  </si>
  <si>
    <t>I01 Desarrollo Social</t>
  </si>
  <si>
    <t>I00 PROMOCIÓN SOCIAL</t>
  </si>
  <si>
    <t>H01 AGUA POTABLE</t>
  </si>
  <si>
    <t>H00 SERVICIOS PÚBLICOS</t>
  </si>
  <si>
    <t>G00 ECOLOGÍA</t>
  </si>
  <si>
    <t>F01 Desarrollo Urbano y Servicios Públicos</t>
  </si>
  <si>
    <t>F00 DESARROLLO URBANO Y OBRAS PÚBLICAS</t>
  </si>
  <si>
    <t xml:space="preserve">E03 Eventos Especiales </t>
  </si>
  <si>
    <t>E02 Informática</t>
  </si>
  <si>
    <t>E01 Planeación</t>
  </si>
  <si>
    <t>E00 ADMINISTRACIÓN</t>
  </si>
  <si>
    <t>D00 SECRETARÍA DEL AYUNTAMIENTO</t>
  </si>
  <si>
    <t>C19 Regiduría XIX</t>
  </si>
  <si>
    <t>C18 Regiduría XVIII</t>
  </si>
  <si>
    <t>C17 Regiduría XVII</t>
  </si>
  <si>
    <t>C16 Regiduría XVI</t>
  </si>
  <si>
    <t>C15 Regiduría XV</t>
  </si>
  <si>
    <t>C14 Regiduría XIV</t>
  </si>
  <si>
    <t>C13 Regiduría XIII</t>
  </si>
  <si>
    <t>C12 Regiduría XII</t>
  </si>
  <si>
    <t>C11 Regiduría XI</t>
  </si>
  <si>
    <t>C10 Regiduría X</t>
  </si>
  <si>
    <t>C09 Regiduría IX</t>
  </si>
  <si>
    <t>C08 Regiduría VIII</t>
  </si>
  <si>
    <t>C07 Regiduría VII</t>
  </si>
  <si>
    <t>C06 Regiduría VI</t>
  </si>
  <si>
    <t>C05 Regiduría V</t>
  </si>
  <si>
    <t>C04 Regiduría IV</t>
  </si>
  <si>
    <t>C03 Regiduría III</t>
  </si>
  <si>
    <t>C02 Regiduría II</t>
  </si>
  <si>
    <t>C01 Regiduría I</t>
  </si>
  <si>
    <t>C00 REGIDURIAS</t>
  </si>
  <si>
    <t>B03 Sindicatura III</t>
  </si>
  <si>
    <t>B02 Sindicatura II</t>
  </si>
  <si>
    <t>B01 Sindicatura I</t>
  </si>
  <si>
    <t>B00 SINDICATURAS</t>
  </si>
  <si>
    <t>A02 Derechos Humanos</t>
  </si>
  <si>
    <t>A01 Comunicación Social</t>
  </si>
  <si>
    <t>A00 PRESIDENCIA</t>
  </si>
  <si>
    <t>Dependencias (3)</t>
  </si>
  <si>
    <t>G00 CONTRALORÍA INTERNA</t>
  </si>
  <si>
    <t>F00 ÁREA DE GESTIÓN SOCIAL</t>
  </si>
  <si>
    <t>E00 ÁREA DE OPERACIÓN</t>
  </si>
  <si>
    <t>D00 ÁREA DE ADMINISTRACIÓN</t>
  </si>
  <si>
    <t>C00 TESORERÍA</t>
  </si>
  <si>
    <t>B00 DIRECCIÓN GENERAL</t>
  </si>
  <si>
    <t>E02 Estudios y Proyectos</t>
  </si>
  <si>
    <t>E00 UNIDAD DE PLANEACIÓN</t>
  </si>
  <si>
    <t>D00 UNIDAD JURÍDICA</t>
  </si>
  <si>
    <t>C03 Mantenimiento</t>
  </si>
  <si>
    <t>C02 Operación</t>
  </si>
  <si>
    <t>C01 Construcción</t>
  </si>
  <si>
    <t>C00 UNIDAD TÉCNICA DE OPERACIÓN</t>
  </si>
  <si>
    <t>B03 Comercialización</t>
  </si>
  <si>
    <t>B02 Administración</t>
  </si>
  <si>
    <t>B01 Finanzas</t>
  </si>
  <si>
    <t>B00 FINANZAS Y ADMINISTRACIÓN</t>
  </si>
  <si>
    <t>A05 Unidad de Informática</t>
  </si>
  <si>
    <t>A04 Control de Gestión</t>
  </si>
  <si>
    <t>A01 Subdirección General</t>
  </si>
  <si>
    <t>A00 DIRECCIÓN GENERAL</t>
  </si>
  <si>
    <t>D00 CONTRALORÍA INTERNA</t>
  </si>
  <si>
    <t>C00 DIFUSIÓN Y OPERACIÓN</t>
  </si>
  <si>
    <t>B00 ADMINISTRACIÓN Y FINANZAS</t>
  </si>
  <si>
    <t>Total:(12)</t>
  </si>
  <si>
    <t xml:space="preserve">   04 Adeudos de Ejercicios Fiscales Anteriores</t>
  </si>
  <si>
    <t xml:space="preserve">   03 Saneamiento del Sistema Financiero</t>
  </si>
  <si>
    <t xml:space="preserve">   01 Transacciones de la Deuda Pública / 
        Costo Financiero de la Deuda</t>
  </si>
  <si>
    <t>04 Otras no Clasificadas en Funciones Anteriores</t>
  </si>
  <si>
    <t xml:space="preserve">   08 Otras Industrias y Otros Asuntos Económicos</t>
  </si>
  <si>
    <t xml:space="preserve">   07 Ciencia, Tecnología e Innovación</t>
  </si>
  <si>
    <t xml:space="preserve">   06 Turismo</t>
  </si>
  <si>
    <t xml:space="preserve">   05 Comunicaciones</t>
  </si>
  <si>
    <t xml:space="preserve">   04 Transporte</t>
  </si>
  <si>
    <t xml:space="preserve">   03 Combustibles y Energía Minera, Manufacturas
         y Construcción</t>
  </si>
  <si>
    <t xml:space="preserve">   02 Agropecuaria, Silvicultura, Pesca y Caza </t>
  </si>
  <si>
    <t xml:space="preserve">   01 Asuntos Económicos, Comerciales y Laborales 
        en General</t>
  </si>
  <si>
    <t>03 Desarrollo Económico</t>
  </si>
  <si>
    <t xml:space="preserve">   07 Otros Asuntos Sociales</t>
  </si>
  <si>
    <t xml:space="preserve">   06 Protección Social</t>
  </si>
  <si>
    <t xml:space="preserve">   05 Educación</t>
  </si>
  <si>
    <t xml:space="preserve">   04 Recreación, Cultura y otras Manifestaciones                  
        Sociales</t>
  </si>
  <si>
    <t xml:space="preserve">   03 Salud</t>
  </si>
  <si>
    <t xml:space="preserve">   02 Vivienda y Servicios a la Comunidad</t>
  </si>
  <si>
    <t xml:space="preserve">   01 Protección Ambiental</t>
  </si>
  <si>
    <t>02 Desarrollo Social</t>
  </si>
  <si>
    <t xml:space="preserve">   08 Otros Servicios Generales</t>
  </si>
  <si>
    <t xml:space="preserve">   06 Seguridad Nacional</t>
  </si>
  <si>
    <t xml:space="preserve">   05 Asuntos Financieros y Hacendarios</t>
  </si>
  <si>
    <t xml:space="preserve">   04 Relaciones Exteriores</t>
  </si>
  <si>
    <t xml:space="preserve">   03 Coordinación de la Política de Gobierno</t>
  </si>
  <si>
    <t xml:space="preserve">   02 Justicia</t>
  </si>
  <si>
    <t xml:space="preserve">   01 Legislación</t>
  </si>
  <si>
    <t>01 Gobierno</t>
  </si>
  <si>
    <r>
      <rPr>
        <b/>
        <sz val="11"/>
        <color theme="1"/>
        <rFont val="Calibri"/>
        <family val="2"/>
        <scheme val="minor"/>
      </rPr>
      <t>Subejercicio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(11)</t>
    </r>
  </si>
  <si>
    <r>
      <rPr>
        <b/>
        <sz val="11"/>
        <color theme="1"/>
        <rFont val="Calibri"/>
        <family val="2"/>
        <scheme val="minor"/>
      </rPr>
      <t>Pagado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(10)</t>
    </r>
  </si>
  <si>
    <r>
      <rPr>
        <b/>
        <sz val="11"/>
        <color theme="1"/>
        <rFont val="Calibri"/>
        <family val="2"/>
        <scheme val="minor"/>
      </rPr>
      <t>Ejercido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(9)</t>
    </r>
  </si>
  <si>
    <r>
      <rPr>
        <b/>
        <sz val="11"/>
        <color theme="1"/>
        <rFont val="Calibri"/>
        <family val="2"/>
        <scheme val="minor"/>
      </rPr>
      <t>Devengado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(8)</t>
    </r>
  </si>
  <si>
    <r>
      <rPr>
        <b/>
        <sz val="11"/>
        <color theme="1"/>
        <rFont val="Calibri"/>
        <family val="2"/>
        <scheme val="minor"/>
      </rPr>
      <t>Comprometido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(7)</t>
    </r>
  </si>
  <si>
    <r>
      <rPr>
        <b/>
        <sz val="11"/>
        <color theme="1"/>
        <rFont val="Calibri"/>
        <family val="2"/>
        <scheme val="minor"/>
      </rPr>
      <t>Modificado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(6)</t>
    </r>
  </si>
  <si>
    <r>
      <t xml:space="preserve">Ampliaciones /
Reducciónes
</t>
    </r>
    <r>
      <rPr>
        <sz val="6"/>
        <color theme="1"/>
        <rFont val="Calibri"/>
        <family val="2"/>
        <scheme val="minor"/>
      </rPr>
      <t>(5)</t>
    </r>
  </si>
  <si>
    <r>
      <rPr>
        <b/>
        <sz val="11"/>
        <color theme="1"/>
        <rFont val="Calibri"/>
        <family val="2"/>
        <scheme val="minor"/>
      </rPr>
      <t>Aprobado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(4)</t>
    </r>
  </si>
  <si>
    <r>
      <rPr>
        <b/>
        <sz val="11"/>
        <color theme="1"/>
        <rFont val="Calibri"/>
        <family val="2"/>
        <scheme val="minor"/>
      </rPr>
      <t xml:space="preserve">Finalidad y Función </t>
    </r>
    <r>
      <rPr>
        <sz val="6"/>
        <color theme="1"/>
        <rFont val="Calibri"/>
        <family val="2"/>
        <scheme val="minor"/>
      </rPr>
      <t>(3)</t>
    </r>
  </si>
  <si>
    <t>Municipio: (1)</t>
  </si>
  <si>
    <t>(Pesos)</t>
  </si>
  <si>
    <t xml:space="preserve">         Estado Analítico del Ejercicio Presupuestal de Egresos Clasificación Funcional (Finalidad y Función)</t>
  </si>
  <si>
    <r>
      <t xml:space="preserve">Total </t>
    </r>
    <r>
      <rPr>
        <vertAlign val="subscript"/>
        <sz val="11"/>
        <color theme="1"/>
        <rFont val="Calibri"/>
        <family val="2"/>
        <scheme val="minor"/>
      </rPr>
      <t>(12)</t>
    </r>
  </si>
  <si>
    <r>
      <t>Pagado</t>
    </r>
    <r>
      <rPr>
        <b/>
        <vertAlign val="subscript"/>
        <sz val="16"/>
        <color theme="1"/>
        <rFont val="Calibri"/>
        <family val="2"/>
        <scheme val="minor"/>
      </rPr>
      <t xml:space="preserve"> (10)</t>
    </r>
  </si>
  <si>
    <r>
      <t xml:space="preserve">Ejercido </t>
    </r>
    <r>
      <rPr>
        <b/>
        <vertAlign val="subscript"/>
        <sz val="16"/>
        <color theme="1"/>
        <rFont val="Calibri"/>
        <family val="2"/>
        <scheme val="minor"/>
      </rPr>
      <t>(9)</t>
    </r>
  </si>
  <si>
    <r>
      <t>Devengado</t>
    </r>
    <r>
      <rPr>
        <b/>
        <vertAlign val="subscript"/>
        <sz val="16"/>
        <color theme="1"/>
        <rFont val="Calibri"/>
        <family val="2"/>
        <scheme val="minor"/>
      </rPr>
      <t xml:space="preserve"> (8)</t>
    </r>
  </si>
  <si>
    <r>
      <t xml:space="preserve">Comprometido </t>
    </r>
    <r>
      <rPr>
        <b/>
        <vertAlign val="subscript"/>
        <sz val="16"/>
        <color theme="1"/>
        <rFont val="Calibri"/>
        <family val="2"/>
        <scheme val="minor"/>
      </rPr>
      <t>(7)</t>
    </r>
  </si>
  <si>
    <r>
      <t>Modificado</t>
    </r>
    <r>
      <rPr>
        <b/>
        <vertAlign val="subscript"/>
        <sz val="16"/>
        <color theme="1"/>
        <rFont val="Calibri"/>
        <family val="2"/>
        <scheme val="minor"/>
      </rPr>
      <t xml:space="preserve"> (6)</t>
    </r>
  </si>
  <si>
    <r>
      <t xml:space="preserve">Ampliaciones / Reducciones </t>
    </r>
    <r>
      <rPr>
        <b/>
        <vertAlign val="subscript"/>
        <sz val="16"/>
        <color theme="1"/>
        <rFont val="Calibri"/>
        <family val="2"/>
        <scheme val="minor"/>
      </rPr>
      <t>(5)</t>
    </r>
  </si>
  <si>
    <r>
      <t xml:space="preserve">Aprobado </t>
    </r>
    <r>
      <rPr>
        <b/>
        <vertAlign val="subscript"/>
        <sz val="16"/>
        <color theme="1"/>
        <rFont val="Calibri"/>
        <family val="2"/>
        <scheme val="minor"/>
      </rPr>
      <t>(4)</t>
    </r>
  </si>
  <si>
    <r>
      <t xml:space="preserve">Concepto </t>
    </r>
    <r>
      <rPr>
        <b/>
        <vertAlign val="subscript"/>
        <sz val="16"/>
        <color theme="1"/>
        <rFont val="Calibri"/>
        <family val="2"/>
        <scheme val="minor"/>
      </rPr>
      <t>(3)</t>
    </r>
  </si>
  <si>
    <t xml:space="preserve">                                      </t>
  </si>
  <si>
    <t>A</t>
  </si>
  <si>
    <t>DIF</t>
  </si>
  <si>
    <t>ODAS</t>
  </si>
  <si>
    <t>Ingresos y Otros Beneficios</t>
  </si>
  <si>
    <t>Impuestos no Comprendidos en la Ley de Ingresos Vigente, Causados en Ejercicios Fiscales Anteriores Pendientes de Liquidación o Pago</t>
  </si>
  <si>
    <t>Cuotas para la Seguridad Social</t>
  </si>
  <si>
    <t>Contribuciones de Mejoras por Obras Públicas</t>
  </si>
  <si>
    <t>Para Obras Públicas y Acciones de Beneficio Social</t>
  </si>
  <si>
    <t>Accesorios de Contribución  de Mejoras por Obras Públicas</t>
  </si>
  <si>
    <t>Contribuciones de Mejoras no Comprendidas en la Ley de Ingresos Vigente, Causadas en Ejercicios Fiscales Anteriores Pendientes de Liquidación o Pago.</t>
  </si>
  <si>
    <t>Uso de Vías y Áreas Públicas para el Ejercicio de Actividades Comerciales y de Servicios</t>
  </si>
  <si>
    <t>Estacionamiento en la Vía Pública y de Servicio Público</t>
  </si>
  <si>
    <t>Desarrollo Urbano y Obras Públicas</t>
  </si>
  <si>
    <t>Servicios Prestados por Autoridades Fiscales, Administrativas y de Acceso a la Información Pública</t>
  </si>
  <si>
    <t>Servicios de Rastros</t>
  </si>
  <si>
    <t>Corral de Consejo e Identificación de Señales de Sangre, Tatuajes, Elementos Electromagnéticos y Fierros para Marcar Ganado y Magueyes</t>
  </si>
  <si>
    <t>Servicios de Panteones</t>
  </si>
  <si>
    <t>Expedición o Refrendo Anual de Licencias Para la Venta de Bebidas Alcohólicas al Público</t>
  </si>
  <si>
    <t>Servicios Prestados por Autoridades de Seguridad Pública</t>
  </si>
  <si>
    <t>Servicios Prestados por las Autoridades de Catastro</t>
  </si>
  <si>
    <t>Servicios de Alumbrado Público</t>
  </si>
  <si>
    <t>Servicios de Limpieza de Lotes Baldíos, Recolección, Traslado, y Disposición Final de Residuos Sólidos Industriales y Comerciales</t>
  </si>
  <si>
    <t>Derechos no Comprendidos en la Ley de Ingresos Vigente, Causados en Ejercicios Fiscales Anteriores Pendientes de Liquidación o Pago</t>
  </si>
  <si>
    <t>Productos</t>
  </si>
  <si>
    <t xml:space="preserve">Productos </t>
  </si>
  <si>
    <t>Otros Productos (Interéses Ganados)</t>
  </si>
  <si>
    <t>Derivado de Participaciones Federales</t>
  </si>
  <si>
    <t>Rendimientos o Ingresos Derivados de las Actividades de Organismos Descentralizados y Empresas de Participación Municipal cuando por su Naturaleza correspondan a actividades que no son Propias de Derecho Público</t>
  </si>
  <si>
    <t>Productos no Comprendidos en la Ley de Ingresos Vigente, Causados en Ejercicios Fiscales Anteriores Pendientes de Liquidación o Pago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</si>
  <si>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</si>
  <si>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</si>
  <si>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</si>
  <si>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</si>
  <si>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Financieras Monetarias con participación Estatal Mayoritaria.</t>
  </si>
  <si>
    <t>Ingresos por Venta de Bienes y Prestación de Servicios de Entidades Paraestatales Empresariales Financieras No Monetarias con participación Estatal Mayoritaria.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</si>
  <si>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</si>
  <si>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</si>
  <si>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JUBILACIONES.</t>
  </si>
  <si>
    <t>Las participaciones derivadas de la aplicación de la Ley de Coordinación Fiscal y demás Ordenamientos jurídicos federales aplicables</t>
  </si>
  <si>
    <t>Correspondientes al Impuesto Especial sobre Producción y Servicios</t>
  </si>
  <si>
    <t xml:space="preserve">Aportaciones </t>
  </si>
  <si>
    <t>Fondos Distintos de Aportaciones</t>
  </si>
  <si>
    <t>Transferencias, Asignaciones, Subsidios y Subvenciones, Pensiones y Jubilaciones</t>
  </si>
  <si>
    <t xml:space="preserve">Transferencias  y Asignaciones </t>
  </si>
  <si>
    <t>Transferencias del Fondo Mexicano del Petróleo para la Estabilización y el Desarrollo</t>
  </si>
  <si>
    <t>Intereses Ganados de Títulos, Valores y demás Instrumentos Financieros</t>
  </si>
  <si>
    <t>Diferencias por Reestructuración de Deuda Pública a Favor</t>
  </si>
  <si>
    <t xml:space="preserve">Otros Ingresos por Donativos </t>
  </si>
  <si>
    <t>"Bajo protesta de decir verdad declaramos que los Estados Presupuestarios y sus notas, son razonablemente correctos y son responsabilidad del emisor"</t>
  </si>
  <si>
    <t>Aportaciones al Seguro de Cesantía, en edad avanzada y vejez</t>
  </si>
  <si>
    <t>Apoyo a voluntarios que participen en  diversos Programas Federales</t>
  </si>
  <si>
    <t>Cuenta Pública 2021</t>
  </si>
  <si>
    <t>Participaciones, Aportaciones, Convenios, Incentivos Derivados de la Colaboración Fiscal y Fondos Distintos de Aportaciones</t>
  </si>
  <si>
    <t>B</t>
  </si>
  <si>
    <t>Agua Potable, Drenaje, Alcantarillado y Recepcion de Caudales de Aguas Residuales para su Tratamiento</t>
  </si>
  <si>
    <t>Drenaje, Derechos de Descarga de Aguas Residuales y su Tratamiento o Manejo Ecológico</t>
  </si>
  <si>
    <t>Registro Civil</t>
  </si>
  <si>
    <t>En General, todos aquellos ingresos que perciba la Hacienda Pública Municipal, derivado de Actividades que no son Propias de Derecho Público, o por la Explotación de sus Bienes Patrimoniales</t>
  </si>
  <si>
    <t>Ingresos por Venta de Bienes, Prestación de Servicios y otros ingresos</t>
  </si>
  <si>
    <t>Ingresos por Venta de Bienes y Prestación de Servicios de Entidades Paraestatales Empresariales no Financieras con participación Estatal Mayoritaria.</t>
  </si>
  <si>
    <t>Artículo 4-A, Facción II de la Ley de Coordinación Fiscal (Fondo de Compensaciones)</t>
  </si>
  <si>
    <t xml:space="preserve">El Impuesto Sobre la Renta por enajenación de Bienes Inmuebles </t>
  </si>
  <si>
    <t>Las participaciones derivadas de la aplicación de la Fracción II del Artículo 219 del Código Financiero del Estado de México y Municipios.</t>
  </si>
  <si>
    <t>Del Impuesto a la Venta Final de bebidas con contenido alcohólico</t>
  </si>
  <si>
    <t>Multas Federales No Fiscales</t>
  </si>
  <si>
    <t>Convenios de Transito Estatal con Municipios</t>
  </si>
  <si>
    <t>Recursos del Programa de ahorro y subsidio para la vivienda, “Tu Casa”. (FONHAPO)</t>
  </si>
  <si>
    <t xml:space="preserve">Diferencias por Tipo de Cambio a Favor </t>
  </si>
  <si>
    <t>Diferencias por Tipo de Cambio a Favor</t>
  </si>
  <si>
    <t>Sueldos Base al Personal Permanente</t>
  </si>
  <si>
    <t>Profesionalización de los Servidores Públicos</t>
  </si>
  <si>
    <t>Servicios de Recaudación, Traslado y Custodia de Valores</t>
  </si>
  <si>
    <t>Asociaciones públicas privadas</t>
  </si>
  <si>
    <t xml:space="preserve">   02 TransferenCias, Participaciones y Aportaciones 
        entre Diferentes Niveles y Ordenes de Gobierno</t>
  </si>
  <si>
    <t xml:space="preserve">   07 Asuntos de Orden Público y de Seguridad Interior</t>
  </si>
  <si>
    <t>Reparación y Mantenimiento de Equipo de Seguridad y Defensa</t>
  </si>
  <si>
    <t>Estado Analítico de Ingresos Integrado 
 (Cifras en Pesos)</t>
  </si>
  <si>
    <r>
      <t xml:space="preserve">Ayuntamiento
</t>
    </r>
    <r>
      <rPr>
        <sz val="8"/>
        <rFont val="Lato"/>
        <family val="2"/>
      </rPr>
      <t>(A)</t>
    </r>
  </si>
  <si>
    <r>
      <t xml:space="preserve">DIF
 </t>
    </r>
    <r>
      <rPr>
        <sz val="8"/>
        <rFont val="Lato"/>
        <family val="2"/>
      </rPr>
      <t>(B)</t>
    </r>
  </si>
  <si>
    <r>
      <t>ODAS</t>
    </r>
    <r>
      <rPr>
        <b/>
        <sz val="5"/>
        <rFont val="Lato"/>
        <family val="2"/>
      </rPr>
      <t xml:space="preserve">
</t>
    </r>
    <r>
      <rPr>
        <sz val="8"/>
        <rFont val="Lato"/>
        <family val="2"/>
      </rPr>
      <t>(C)</t>
    </r>
  </si>
  <si>
    <r>
      <t>Instituto del Deporte</t>
    </r>
    <r>
      <rPr>
        <b/>
        <sz val="5"/>
        <rFont val="Lato"/>
        <family val="2"/>
      </rPr>
      <t xml:space="preserve">
</t>
    </r>
    <r>
      <rPr>
        <sz val="8"/>
        <rFont val="Lato"/>
        <family val="2"/>
      </rPr>
      <t>(D)</t>
    </r>
  </si>
  <si>
    <r>
      <t xml:space="preserve">Ingreso Recaudado
</t>
    </r>
    <r>
      <rPr>
        <sz val="8"/>
        <rFont val="Lato"/>
        <family val="2"/>
      </rPr>
      <t>(5)</t>
    </r>
  </si>
  <si>
    <r>
      <t xml:space="preserve">Integración del Ingreso Recaudado
</t>
    </r>
    <r>
      <rPr>
        <b/>
        <sz val="5"/>
        <rFont val="Lato"/>
        <family val="2"/>
      </rPr>
      <t xml:space="preserve">
</t>
    </r>
    <r>
      <rPr>
        <sz val="8"/>
        <rFont val="Lato"/>
        <family val="2"/>
      </rPr>
      <t>(6)
E=A+B+C+D</t>
    </r>
  </si>
  <si>
    <t>Estado Analítico del Ejercicio del Presupuesto de Egresos Integrado
Clasificación por Objeto del Gasto (Capítulo y Concepto)</t>
  </si>
  <si>
    <t>C</t>
  </si>
  <si>
    <t>D</t>
  </si>
  <si>
    <t>Ayuntamiento</t>
  </si>
  <si>
    <t>Instituto del Deporte</t>
  </si>
  <si>
    <r>
      <t xml:space="preserve">Egreso Ejercido 
</t>
    </r>
    <r>
      <rPr>
        <sz val="8"/>
        <rFont val="Lato"/>
        <family val="2"/>
      </rPr>
      <t>(5)</t>
    </r>
  </si>
  <si>
    <r>
      <t xml:space="preserve">Integración del Egreso Ejercido
</t>
    </r>
    <r>
      <rPr>
        <sz val="8"/>
        <rFont val="Lato"/>
        <family val="2"/>
      </rPr>
      <t>(6)
E=A+B+C+D</t>
    </r>
  </si>
  <si>
    <t>Nota 1</t>
  </si>
  <si>
    <r>
      <rPr>
        <b/>
        <sz val="10"/>
        <rFont val="Lato"/>
        <family val="2"/>
      </rPr>
      <t>Nota 1:</t>
    </r>
    <r>
      <rPr>
        <sz val="10"/>
        <rFont val="Lato"/>
        <family val="2"/>
      </rPr>
      <t xml:space="preserve"> El subsidio que el municipio otorga a sus organismos descentralizados no se registra como ingreso recaudado, porque el municipio ya lo reportó en su Ingreso Recaudado, en el concepto de ingresos correspondiente.</t>
    </r>
  </si>
  <si>
    <r>
      <rPr>
        <b/>
        <sz val="8"/>
        <rFont val="Lato"/>
        <family val="2"/>
      </rPr>
      <t>Nota 1:</t>
    </r>
    <r>
      <rPr>
        <sz val="8"/>
        <rFont val="Lato"/>
        <family val="2"/>
      </rPr>
      <t xml:space="preserve"> El subsidio por parte del municipio no se registra como egreso ejercido en éste, debido a que los organismos descentralizados registran sus operaciones ordinarias en el capítulo de gasto correspondiente de acuerdo con el clasificador por objeto del gasto.</t>
    </r>
  </si>
  <si>
    <t>Firma (13)</t>
  </si>
  <si>
    <t xml:space="preserve">  Firma (13)</t>
  </si>
  <si>
    <t xml:space="preserve">                    Firma (13)</t>
  </si>
  <si>
    <t xml:space="preserve">                               Firma (13)</t>
  </si>
  <si>
    <t>“Bajo protesta de decir verdad declaramos que la información y los reportes, son razonablemente correctos y son responsabilidad del emisor”.</t>
  </si>
  <si>
    <r>
      <t>Subejercicio</t>
    </r>
    <r>
      <rPr>
        <b/>
        <vertAlign val="subscript"/>
        <sz val="16"/>
        <color theme="1"/>
        <rFont val="Calibri"/>
        <family val="2"/>
        <scheme val="minor"/>
      </rPr>
      <t xml:space="preserve"> (11)</t>
    </r>
  </si>
  <si>
    <t>Subtotal (7)</t>
  </si>
  <si>
    <t>Total Partidas (8)</t>
  </si>
  <si>
    <t>Total Partidas: (8)</t>
  </si>
  <si>
    <r>
      <t xml:space="preserve">Entidad Municipal: </t>
    </r>
    <r>
      <rPr>
        <sz val="10"/>
        <rFont val="Lato"/>
        <family val="2"/>
      </rPr>
      <t xml:space="preserve">         JOCOTITLAN     No. 3028</t>
    </r>
    <r>
      <rPr>
        <b/>
        <sz val="8"/>
        <rFont val="Lato"/>
        <family val="2"/>
      </rPr>
      <t xml:space="preserve">   </t>
    </r>
    <r>
      <rPr>
        <sz val="8"/>
        <rFont val="Lato"/>
        <family val="2"/>
      </rPr>
      <t>(1)</t>
    </r>
    <r>
      <rPr>
        <b/>
        <u/>
        <sz val="8"/>
        <rFont val="Lato"/>
        <family val="2"/>
      </rPr>
      <t xml:space="preserve"> </t>
    </r>
  </si>
  <si>
    <t>Del 1 de Enero al 31 de Diciembre de 2021   (2)</t>
  </si>
  <si>
    <t xml:space="preserve">Del 1 de Enero al 31 de Diciembre de 2021 (2) </t>
  </si>
  <si>
    <r>
      <t xml:space="preserve">Entidad Municipal:        JOCOTITLAN     No. 3028 </t>
    </r>
    <r>
      <rPr>
        <sz val="8"/>
        <rFont val="Lato"/>
        <family val="2"/>
      </rPr>
      <t>(1)</t>
    </r>
  </si>
  <si>
    <r>
      <t xml:space="preserve">Entidad Municipal: </t>
    </r>
    <r>
      <rPr>
        <sz val="10"/>
        <rFont val="Lato"/>
        <family val="2"/>
      </rPr>
      <t xml:space="preserve">        JOCOTITLAN     No. 3028 (1)</t>
    </r>
  </si>
  <si>
    <t>Entidad Municipal:         JOCOTITLAN     No. 3028 (1)</t>
  </si>
  <si>
    <t>Al 31 de Diciembre de 2021 (2)</t>
  </si>
  <si>
    <t>Registro, control contable-presupuestal y cuenta de la hacienda pública municipal</t>
  </si>
  <si>
    <t>Apoyo municipal a la prestación de servicios de salud para las personas</t>
  </si>
  <si>
    <t>Desayunos escolares</t>
  </si>
  <si>
    <t>Desayuno escolar comunitario</t>
  </si>
  <si>
    <t>Atención terapéutica a personas con discapacidad</t>
  </si>
  <si>
    <t>Asistencia social a los adultos mayores</t>
  </si>
  <si>
    <t>Fomento a la integración de la familia</t>
  </si>
  <si>
    <t>Servicios jurídico asistenciales a la familia</t>
  </si>
  <si>
    <t>Orientación y atención psicológica y psiquiátrica</t>
  </si>
  <si>
    <t>Atención social y educativa para hijos de madres y padres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</si>
</sst>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###0;###0"/>
    <numFmt numFmtId="167" formatCode="_-* #,##0.0_-;\-* #,##0.0_-;_-* &quot;-&quot;??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ato"/>
      <family val="2"/>
    </font>
    <font>
      <b/>
      <sz val="10"/>
      <name val="Lato"/>
      <family val="2"/>
    </font>
    <font>
      <b/>
      <sz val="14"/>
      <name val="Lato"/>
      <family val="2"/>
    </font>
    <font>
      <sz val="8"/>
      <name val="Lato"/>
      <family val="2"/>
    </font>
    <font>
      <b/>
      <sz val="5"/>
      <name val="Lato"/>
      <family val="2"/>
    </font>
    <font>
      <b/>
      <sz val="8"/>
      <name val="Lato"/>
      <family val="2"/>
    </font>
    <font>
      <b/>
      <sz val="3"/>
      <name val="Lato"/>
      <family val="2"/>
    </font>
    <font>
      <sz val="7"/>
      <name val="Lato"/>
      <family val="2"/>
    </font>
    <font>
      <sz val="6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b/>
      <sz val="7"/>
      <name val="Lato"/>
      <family val="2"/>
    </font>
    <font>
      <sz val="8"/>
      <color indexed="8"/>
      <name val="Lato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theme="0"/>
      <name val="Lato"/>
      <family val="2"/>
    </font>
    <font>
      <sz val="9"/>
      <color indexed="8"/>
      <name val="Lato"/>
      <family val="2"/>
    </font>
    <font>
      <b/>
      <sz val="9"/>
      <color indexed="8"/>
      <name val="Lato"/>
      <family val="2"/>
    </font>
    <font>
      <b/>
      <sz val="10"/>
      <color theme="0"/>
      <name val="Lato"/>
      <family val="2"/>
    </font>
    <font>
      <b/>
      <u/>
      <sz val="8"/>
      <name val="Lato"/>
      <family val="2"/>
    </font>
    <font>
      <b/>
      <sz val="7"/>
      <color indexed="8"/>
      <name val="Lato"/>
      <family val="2"/>
    </font>
    <font>
      <sz val="7"/>
      <color indexed="8"/>
      <name val="Lato"/>
      <family val="2"/>
    </font>
    <font>
      <sz val="28"/>
      <name val="Lato"/>
      <family val="2"/>
    </font>
    <font>
      <b/>
      <sz val="7"/>
      <color theme="0" tint="-0.14999847407452621"/>
      <name val="Lato"/>
      <family val="2"/>
    </font>
    <font>
      <sz val="5"/>
      <name val="Lato"/>
      <family val="2"/>
    </font>
    <font>
      <b/>
      <sz val="8"/>
      <color indexed="8"/>
      <name val="Lato"/>
      <family val="2"/>
    </font>
    <font>
      <b/>
      <sz val="8"/>
      <color rgb="FFD9D9D9"/>
      <name val="Lato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Helvetica"/>
      <family val="2"/>
    </font>
    <font>
      <sz val="9"/>
      <name val="Helvetica"/>
      <family val="2"/>
    </font>
    <font>
      <b/>
      <sz val="9"/>
      <name val="Helvetic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rgb="FFB1B1B1"/>
      </right>
      <top style="thin">
        <color rgb="FFB1B1B1"/>
      </top>
      <bottom style="thin">
        <color rgb="FFB1B1B1"/>
      </bottom>
      <diagonal/>
    </border>
    <border>
      <left style="thin">
        <color rgb="FFB1B1B1"/>
      </left>
      <right style="thin">
        <color rgb="FFB1B1B1"/>
      </right>
      <top style="thin">
        <color rgb="FFB1B1B1"/>
      </top>
      <bottom style="thin">
        <color rgb="FFB1B1B1"/>
      </bottom>
      <diagonal/>
    </border>
    <border>
      <left style="thin">
        <color rgb="FFB1B1B1"/>
      </left>
      <right style="double">
        <color indexed="64"/>
      </right>
      <top style="thin">
        <color rgb="FFB1B1B1"/>
      </top>
      <bottom style="thin">
        <color rgb="FFB1B1B1"/>
      </bottom>
      <diagonal/>
    </border>
    <border>
      <left style="double">
        <color auto="1"/>
      </left>
      <right style="thin">
        <color rgb="FFB1B1B1"/>
      </right>
      <top style="thin">
        <color rgb="FFB1B1B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rgb="FFB1B1B1"/>
      </right>
      <top style="thin">
        <color rgb="FFB1B1B1"/>
      </top>
      <bottom/>
      <diagonal/>
    </border>
    <border>
      <left style="thin">
        <color rgb="FFB1B1B1"/>
      </left>
      <right style="thin">
        <color rgb="FFB1B1B1"/>
      </right>
      <top style="thin">
        <color rgb="FFB1B1B1"/>
      </top>
      <bottom/>
      <diagonal/>
    </border>
    <border>
      <left style="thin">
        <color rgb="FFB1B1B1"/>
      </left>
      <right style="double">
        <color auto="1"/>
      </right>
      <top style="thin">
        <color rgb="FFB1B1B1"/>
      </top>
      <bottom/>
      <diagonal/>
    </border>
    <border>
      <left style="double">
        <color auto="1"/>
      </left>
      <right style="thin">
        <color rgb="FFB1B1B1"/>
      </right>
      <top style="double">
        <color auto="1"/>
      </top>
      <bottom style="double">
        <color auto="1"/>
      </bottom>
      <diagonal/>
    </border>
    <border>
      <left style="thin">
        <color rgb="FFB1B1B1"/>
      </left>
      <right style="thin">
        <color rgb="FFB1B1B1"/>
      </right>
      <top style="double">
        <color auto="1"/>
      </top>
      <bottom style="double">
        <color auto="1"/>
      </bottom>
      <diagonal/>
    </border>
    <border>
      <left style="thin">
        <color rgb="FFB1B1B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rgb="FFB1B1B1"/>
      </top>
      <bottom/>
      <diagonal/>
    </border>
    <border>
      <left style="thin">
        <color rgb="FFB1B1B1"/>
      </left>
      <right style="thin">
        <color rgb="FFB1B1B1"/>
      </right>
      <top/>
      <bottom/>
      <diagonal/>
    </border>
    <border>
      <left style="thin">
        <color rgb="FFB1B1B1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B1B1"/>
      </left>
      <right style="thin">
        <color rgb="FFB1B1B1"/>
      </right>
      <top style="thin">
        <color rgb="FFB1B1B1"/>
      </top>
      <bottom style="double">
        <color auto="1"/>
      </bottom>
      <diagonal/>
    </border>
    <border>
      <left style="thin">
        <color rgb="FFB1B1B1"/>
      </left>
      <right style="double">
        <color auto="1"/>
      </right>
      <top style="thin">
        <color rgb="FFB1B1B1"/>
      </top>
      <bottom style="double">
        <color auto="1"/>
      </bottom>
      <diagonal/>
    </border>
    <border>
      <left style="thin">
        <color rgb="FFB1B1B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rgb="FFB1B1B1"/>
      </right>
      <top style="double">
        <color auto="1"/>
      </top>
      <bottom style="thin">
        <color rgb="FFB1B1B1"/>
      </bottom>
      <diagonal/>
    </border>
    <border>
      <left style="thin">
        <color rgb="FFB1B1B1"/>
      </left>
      <right style="thin">
        <color rgb="FFB1B1B1"/>
      </right>
      <top style="double">
        <color auto="1"/>
      </top>
      <bottom style="thin">
        <color rgb="FFB1B1B1"/>
      </bottom>
      <diagonal/>
    </border>
    <border>
      <left style="thin">
        <color rgb="FFB1B1B1"/>
      </left>
      <right style="double">
        <color indexed="64"/>
      </right>
      <top style="double">
        <color auto="1"/>
      </top>
      <bottom style="thin">
        <color rgb="FFB1B1B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B1B1B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rgb="FFB1B1B1"/>
      </left>
      <right/>
      <top style="double">
        <color auto="1"/>
      </top>
      <bottom style="thin">
        <color rgb="FFB1B1B1"/>
      </bottom>
      <diagonal/>
    </border>
    <border>
      <left/>
      <right/>
      <top style="double">
        <color auto="1"/>
      </top>
      <bottom style="thin">
        <color rgb="FFB1B1B1"/>
      </bottom>
      <diagonal/>
    </border>
    <border>
      <left/>
      <right style="thin">
        <color rgb="FFB1B1B1"/>
      </right>
      <top style="double">
        <color auto="1"/>
      </top>
      <bottom style="thin">
        <color rgb="FFB1B1B1"/>
      </bottom>
      <diagonal/>
    </border>
    <border>
      <left style="thin">
        <color rgb="FFB1B1B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rgb="FFB1B1B1"/>
      </right>
      <top/>
      <bottom/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7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8">
    <xf numFmtId="0" fontId="0" fillId="0" borderId="0" xfId="0"/>
    <xf numFmtId="0" fontId="5" fillId="2" borderId="2" xfId="5" applyFont="1" applyFill="1" applyBorder="1" applyAlignment="1" applyProtection="1">
      <alignment horizontal="center" vertical="top"/>
    </xf>
    <xf numFmtId="0" fontId="9" fillId="2" borderId="5" xfId="5" applyFont="1" applyFill="1" applyBorder="1" applyAlignment="1" applyProtection="1">
      <alignment horizontal="center" vertical="top"/>
    </xf>
    <xf numFmtId="0" fontId="9" fillId="2" borderId="0" xfId="5" applyFont="1" applyFill="1" applyBorder="1" applyAlignment="1" applyProtection="1">
      <alignment horizontal="center" vertical="top"/>
    </xf>
    <xf numFmtId="0" fontId="20" fillId="0" borderId="0" xfId="171" applyFont="1"/>
    <xf numFmtId="0" fontId="19" fillId="0" borderId="0" xfId="166" applyFont="1" applyFill="1" applyBorder="1" applyAlignment="1" applyProtection="1"/>
    <xf numFmtId="0" fontId="3" fillId="0" borderId="0" xfId="166" applyFont="1" applyFill="1" applyBorder="1" applyAlignment="1" applyProtection="1">
      <alignment vertical="center"/>
    </xf>
    <xf numFmtId="0" fontId="3" fillId="0" borderId="0" xfId="166" applyFont="1" applyFill="1" applyBorder="1" applyAlignment="1" applyProtection="1">
      <alignment vertical="center" wrapText="1"/>
    </xf>
    <xf numFmtId="0" fontId="4" fillId="0" borderId="0" xfId="166" applyFont="1" applyFill="1" applyBorder="1" applyAlignment="1" applyProtection="1">
      <alignment vertical="center"/>
    </xf>
    <xf numFmtId="43" fontId="3" fillId="0" borderId="0" xfId="21" applyFont="1" applyFill="1" applyBorder="1" applyAlignment="1" applyProtection="1">
      <alignment vertical="center"/>
    </xf>
    <xf numFmtId="0" fontId="3" fillId="0" borderId="0" xfId="166" applyFont="1" applyFill="1" applyBorder="1" applyAlignment="1" applyProtection="1"/>
    <xf numFmtId="0" fontId="5" fillId="7" borderId="1" xfId="166" applyFont="1" applyFill="1" applyBorder="1" applyAlignment="1" applyProtection="1">
      <alignment vertical="center"/>
      <protection locked="0"/>
    </xf>
    <xf numFmtId="0" fontId="5" fillId="7" borderId="0" xfId="166" applyFont="1" applyFill="1" applyBorder="1" applyAlignment="1" applyProtection="1">
      <alignment vertical="center"/>
      <protection locked="0"/>
    </xf>
    <xf numFmtId="0" fontId="5" fillId="7" borderId="2" xfId="166" applyFont="1" applyFill="1" applyBorder="1" applyAlignment="1" applyProtection="1">
      <alignment vertical="center"/>
      <protection locked="0"/>
    </xf>
    <xf numFmtId="0" fontId="4" fillId="0" borderId="0" xfId="166" applyFont="1" applyFill="1" applyBorder="1" applyAlignment="1" applyProtection="1">
      <alignment horizontal="right" vertical="center"/>
      <protection locked="0"/>
    </xf>
    <xf numFmtId="43" fontId="4" fillId="0" borderId="0" xfId="21" applyFont="1" applyFill="1" applyBorder="1" applyAlignment="1" applyProtection="1">
      <alignment horizontal="right" vertical="center"/>
      <protection locked="0"/>
    </xf>
    <xf numFmtId="0" fontId="4" fillId="7" borderId="0" xfId="166" applyFont="1" applyFill="1" applyBorder="1" applyAlignment="1" applyProtection="1">
      <alignment horizontal="right" vertical="center"/>
      <protection locked="0"/>
    </xf>
    <xf numFmtId="0" fontId="4" fillId="7" borderId="2" xfId="166" applyFont="1" applyFill="1" applyBorder="1" applyAlignment="1" applyProtection="1">
      <alignment horizontal="right" vertical="center"/>
      <protection locked="0"/>
    </xf>
    <xf numFmtId="0" fontId="3" fillId="0" borderId="4" xfId="166" applyFont="1" applyFill="1" applyBorder="1" applyAlignment="1" applyProtection="1">
      <alignment horizontal="center" vertical="center"/>
      <protection locked="0"/>
    </xf>
    <xf numFmtId="0" fontId="9" fillId="0" borderId="0" xfId="166" applyFont="1" applyFill="1" applyBorder="1" applyAlignment="1" applyProtection="1">
      <alignment horizontal="center" vertical="center"/>
    </xf>
    <xf numFmtId="0" fontId="9" fillId="0" borderId="0" xfId="166" applyFont="1" applyFill="1" applyBorder="1" applyAlignment="1" applyProtection="1">
      <alignment horizontal="center" vertical="center" wrapText="1"/>
    </xf>
    <xf numFmtId="43" fontId="9" fillId="0" borderId="0" xfId="21" applyFont="1" applyFill="1" applyBorder="1" applyAlignment="1" applyProtection="1">
      <alignment horizontal="center" vertical="center"/>
    </xf>
    <xf numFmtId="0" fontId="9" fillId="7" borderId="0" xfId="166" applyFont="1" applyFill="1" applyBorder="1" applyAlignment="1" applyProtection="1">
      <alignment horizontal="center" vertical="center"/>
    </xf>
    <xf numFmtId="0" fontId="19" fillId="0" borderId="0" xfId="166" applyFont="1" applyFill="1" applyBorder="1" applyAlignment="1" applyProtection="1">
      <alignment vertical="center"/>
    </xf>
    <xf numFmtId="0" fontId="19" fillId="0" borderId="0" xfId="166" applyFont="1" applyFill="1" applyBorder="1" applyAlignment="1" applyProtection="1">
      <alignment horizontal="left" vertical="center"/>
    </xf>
    <xf numFmtId="0" fontId="3" fillId="0" borderId="0" xfId="166" applyFont="1" applyFill="1" applyBorder="1" applyAlignment="1" applyProtection="1">
      <alignment horizontal="left" vertical="center"/>
    </xf>
    <xf numFmtId="43" fontId="4" fillId="4" borderId="8" xfId="1" applyFont="1" applyFill="1" applyBorder="1" applyAlignment="1" applyProtection="1">
      <alignment horizontal="right" vertical="center"/>
    </xf>
    <xf numFmtId="43" fontId="4" fillId="4" borderId="9" xfId="1" applyFont="1" applyFill="1" applyBorder="1" applyAlignment="1" applyProtection="1">
      <alignment horizontal="right" vertical="center"/>
    </xf>
    <xf numFmtId="0" fontId="3" fillId="0" borderId="0" xfId="166" applyFont="1" applyFill="1" applyBorder="1" applyAlignment="1" applyProtection="1">
      <alignment horizontal="left" vertical="top"/>
    </xf>
    <xf numFmtId="166" fontId="25" fillId="0" borderId="7" xfId="166" applyNumberFormat="1" applyFont="1" applyFill="1" applyBorder="1" applyAlignment="1" applyProtection="1">
      <alignment horizontal="left" vertical="center" wrapText="1"/>
    </xf>
    <xf numFmtId="166" fontId="25" fillId="0" borderId="8" xfId="166" applyNumberFormat="1" applyFont="1" applyFill="1" applyBorder="1" applyAlignment="1" applyProtection="1">
      <alignment horizontal="left" vertical="center" wrapText="1"/>
    </xf>
    <xf numFmtId="0" fontId="10" fillId="0" borderId="8" xfId="166" applyFont="1" applyFill="1" applyBorder="1" applyAlignment="1" applyProtection="1">
      <alignment horizontal="left" vertical="center" wrapText="1"/>
    </xf>
    <xf numFmtId="43" fontId="3" fillId="0" borderId="8" xfId="1" applyFont="1" applyFill="1" applyBorder="1" applyAlignment="1" applyProtection="1">
      <alignment horizontal="right" vertical="center"/>
      <protection locked="0"/>
    </xf>
    <xf numFmtId="43" fontId="3" fillId="2" borderId="8" xfId="1" applyFont="1" applyFill="1" applyBorder="1" applyAlignment="1" applyProtection="1">
      <alignment horizontal="right" vertical="center"/>
      <protection locked="0"/>
    </xf>
    <xf numFmtId="0" fontId="3" fillId="0" borderId="8" xfId="166" applyFont="1" applyFill="1" applyBorder="1" applyAlignment="1" applyProtection="1">
      <alignment horizontal="left" vertical="center"/>
    </xf>
    <xf numFmtId="0" fontId="6" fillId="0" borderId="8" xfId="166" applyFont="1" applyFill="1" applyBorder="1" applyAlignment="1" applyProtection="1">
      <alignment horizontal="left" vertical="center" wrapText="1"/>
    </xf>
    <xf numFmtId="0" fontId="10" fillId="0" borderId="8" xfId="166" applyFont="1" applyFill="1" applyBorder="1" applyAlignment="1" applyProtection="1">
      <alignment horizontal="justify" vertical="center" wrapText="1"/>
    </xf>
    <xf numFmtId="0" fontId="26" fillId="0" borderId="8" xfId="166" applyFont="1" applyFill="1" applyBorder="1" applyAlignment="1" applyProtection="1">
      <alignment horizontal="left" vertical="center" wrapText="1"/>
    </xf>
    <xf numFmtId="0" fontId="10" fillId="0" borderId="8" xfId="166" applyFont="1" applyFill="1" applyBorder="1" applyAlignment="1" applyProtection="1">
      <alignment horizontal="left" vertical="center"/>
    </xf>
    <xf numFmtId="166" fontId="25" fillId="2" borderId="7" xfId="166" applyNumberFormat="1" applyFont="1" applyFill="1" applyBorder="1" applyAlignment="1" applyProtection="1">
      <alignment horizontal="left" vertical="center" wrapText="1"/>
    </xf>
    <xf numFmtId="0" fontId="10" fillId="2" borderId="8" xfId="166" applyFont="1" applyFill="1" applyBorder="1" applyAlignment="1" applyProtection="1">
      <alignment horizontal="left" vertical="center"/>
    </xf>
    <xf numFmtId="166" fontId="25" fillId="2" borderId="8" xfId="166" applyNumberFormat="1" applyFont="1" applyFill="1" applyBorder="1" applyAlignment="1" applyProtection="1">
      <alignment horizontal="left" vertical="center" wrapText="1"/>
    </xf>
    <xf numFmtId="0" fontId="10" fillId="2" borderId="8" xfId="166" applyFont="1" applyFill="1" applyBorder="1" applyAlignment="1" applyProtection="1">
      <alignment horizontal="left" vertical="center" wrapText="1"/>
    </xf>
    <xf numFmtId="0" fontId="14" fillId="0" borderId="14" xfId="166" applyFont="1" applyFill="1" applyBorder="1" applyAlignment="1" applyProtection="1">
      <alignment horizontal="left" vertical="center" wrapText="1"/>
    </xf>
    <xf numFmtId="43" fontId="4" fillId="4" borderId="14" xfId="1" applyFont="1" applyFill="1" applyBorder="1" applyAlignment="1" applyProtection="1">
      <alignment horizontal="right" vertical="center"/>
    </xf>
    <xf numFmtId="0" fontId="27" fillId="4" borderId="17" xfId="166" applyFont="1" applyFill="1" applyBorder="1" applyAlignment="1" applyProtection="1">
      <alignment horizontal="left" vertical="center" wrapText="1"/>
    </xf>
    <xf numFmtId="43" fontId="4" fillId="4" borderId="17" xfId="1" applyFont="1" applyFill="1" applyBorder="1" applyAlignment="1" applyProtection="1">
      <alignment horizontal="right" vertical="center"/>
    </xf>
    <xf numFmtId="43" fontId="4" fillId="4" borderId="18" xfId="1" applyFont="1" applyFill="1" applyBorder="1" applyAlignment="1" applyProtection="1">
      <alignment horizontal="right" vertical="center"/>
    </xf>
    <xf numFmtId="0" fontId="3" fillId="0" borderId="0" xfId="166" applyFont="1" applyFill="1" applyBorder="1" applyAlignment="1" applyProtection="1">
      <alignment vertical="center"/>
      <protection locked="0"/>
    </xf>
    <xf numFmtId="0" fontId="4" fillId="0" borderId="0" xfId="166" applyFont="1" applyFill="1" applyBorder="1" applyAlignment="1" applyProtection="1">
      <alignment horizontal="center" vertical="center"/>
      <protection locked="0"/>
    </xf>
    <xf numFmtId="0" fontId="4" fillId="0" borderId="0" xfId="166" applyFont="1" applyFill="1" applyBorder="1" applyAlignment="1" applyProtection="1">
      <alignment horizontal="center" vertical="center" wrapText="1"/>
      <protection locked="0"/>
    </xf>
    <xf numFmtId="43" fontId="4" fillId="0" borderId="0" xfId="21" applyFont="1" applyFill="1" applyBorder="1" applyAlignment="1" applyProtection="1">
      <alignment horizontal="center" vertical="center"/>
      <protection locked="0"/>
    </xf>
    <xf numFmtId="0" fontId="4" fillId="7" borderId="0" xfId="166" applyFont="1" applyFill="1" applyBorder="1" applyAlignment="1" applyProtection="1">
      <alignment horizontal="center" vertical="center"/>
      <protection locked="0"/>
    </xf>
    <xf numFmtId="0" fontId="3" fillId="0" borderId="0" xfId="166" applyFont="1" applyFill="1" applyBorder="1" applyAlignment="1" applyProtection="1">
      <alignment vertical="center" wrapText="1"/>
      <protection locked="0"/>
    </xf>
    <xf numFmtId="43" fontId="3" fillId="0" borderId="0" xfId="21" applyFont="1" applyFill="1" applyBorder="1" applyAlignment="1" applyProtection="1">
      <alignment vertical="center"/>
      <protection locked="0"/>
    </xf>
    <xf numFmtId="43" fontId="3" fillId="0" borderId="0" xfId="166" applyNumberFormat="1" applyFont="1" applyFill="1" applyBorder="1" applyAlignment="1" applyProtection="1">
      <alignment vertical="center" wrapText="1"/>
    </xf>
    <xf numFmtId="43" fontId="3" fillId="0" borderId="0" xfId="166" applyNumberFormat="1" applyFont="1" applyFill="1" applyBorder="1" applyAlignment="1" applyProtection="1">
      <alignment vertical="center"/>
    </xf>
    <xf numFmtId="10" fontId="3" fillId="0" borderId="0" xfId="182" applyNumberFormat="1" applyFont="1" applyFill="1" applyBorder="1" applyAlignment="1" applyProtection="1">
      <alignment vertical="center"/>
    </xf>
    <xf numFmtId="0" fontId="3" fillId="0" borderId="0" xfId="5" applyNumberFormat="1" applyFont="1" applyBorder="1" applyAlignment="1">
      <alignment horizontal="center" vertical="top"/>
    </xf>
    <xf numFmtId="0" fontId="3" fillId="0" borderId="0" xfId="5" applyFont="1" applyFill="1" applyBorder="1" applyAlignment="1">
      <alignment wrapText="1"/>
    </xf>
    <xf numFmtId="0" fontId="4" fillId="0" borderId="0" xfId="5" applyFont="1" applyBorder="1" applyAlignment="1">
      <alignment horizontal="right"/>
    </xf>
    <xf numFmtId="0" fontId="4" fillId="0" borderId="0" xfId="5" applyFont="1" applyBorder="1" applyAlignment="1"/>
    <xf numFmtId="0" fontId="3" fillId="0" borderId="0" xfId="5" applyFont="1" applyBorder="1" applyAlignment="1">
      <alignment vertical="top"/>
    </xf>
    <xf numFmtId="0" fontId="3" fillId="0" borderId="0" xfId="5" applyFont="1" applyAlignment="1"/>
    <xf numFmtId="0" fontId="5" fillId="2" borderId="1" xfId="5" applyNumberFormat="1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center" wrapText="1"/>
    </xf>
    <xf numFmtId="0" fontId="3" fillId="2" borderId="0" xfId="5" applyFont="1" applyFill="1" applyBorder="1" applyAlignment="1" applyProtection="1">
      <alignment horizontal="right"/>
    </xf>
    <xf numFmtId="0" fontId="4" fillId="2" borderId="1" xfId="5" applyNumberFormat="1" applyFont="1" applyFill="1" applyBorder="1" applyAlignment="1" applyProtection="1">
      <alignment horizontal="left" vertical="top"/>
    </xf>
    <xf numFmtId="0" fontId="4" fillId="2" borderId="0" xfId="5" applyNumberFormat="1" applyFont="1" applyFill="1" applyBorder="1" applyAlignment="1" applyProtection="1">
      <alignment horizontal="left" vertical="top"/>
      <protection locked="0"/>
    </xf>
    <xf numFmtId="0" fontId="7" fillId="2" borderId="0" xfId="5" applyFont="1" applyFill="1" applyBorder="1" applyAlignment="1" applyProtection="1">
      <alignment horizontal="right" vertical="top"/>
    </xf>
    <xf numFmtId="0" fontId="4" fillId="2" borderId="0" xfId="5" applyFont="1" applyFill="1" applyBorder="1" applyAlignment="1" applyProtection="1">
      <alignment horizontal="right" vertical="top"/>
    </xf>
    <xf numFmtId="0" fontId="4" fillId="2" borderId="0" xfId="5" applyFont="1" applyFill="1" applyBorder="1" applyAlignment="1" applyProtection="1">
      <alignment horizontal="right" vertical="top"/>
      <protection locked="0"/>
    </xf>
    <xf numFmtId="0" fontId="3" fillId="0" borderId="2" xfId="5" applyFont="1" applyBorder="1" applyAlignment="1" applyProtection="1">
      <protection locked="0"/>
    </xf>
    <xf numFmtId="0" fontId="9" fillId="2" borderId="4" xfId="5" applyNumberFormat="1" applyFont="1" applyFill="1" applyBorder="1" applyAlignment="1" applyProtection="1">
      <alignment horizontal="center" vertical="top"/>
    </xf>
    <xf numFmtId="0" fontId="9" fillId="0" borderId="5" xfId="5" applyFont="1" applyFill="1" applyBorder="1" applyAlignment="1" applyProtection="1">
      <alignment horizontal="center" vertical="top" wrapText="1"/>
    </xf>
    <xf numFmtId="0" fontId="9" fillId="2" borderId="5" xfId="5" applyFont="1" applyFill="1" applyBorder="1" applyAlignment="1" applyProtection="1">
      <alignment horizontal="right" vertical="top"/>
    </xf>
    <xf numFmtId="0" fontId="13" fillId="2" borderId="6" xfId="5" applyFont="1" applyFill="1" applyBorder="1" applyAlignment="1" applyProtection="1">
      <alignment horizontal="right" vertical="top"/>
    </xf>
    <xf numFmtId="0" fontId="9" fillId="2" borderId="0" xfId="5" applyNumberFormat="1" applyFont="1" applyFill="1" applyBorder="1" applyAlignment="1" applyProtection="1">
      <alignment horizontal="center" vertical="top"/>
    </xf>
    <xf numFmtId="0" fontId="9" fillId="0" borderId="0" xfId="5" applyFont="1" applyFill="1" applyBorder="1" applyAlignment="1" applyProtection="1">
      <alignment horizontal="center" vertical="top" wrapText="1"/>
    </xf>
    <xf numFmtId="0" fontId="9" fillId="2" borderId="0" xfId="5" applyFont="1" applyFill="1" applyBorder="1" applyAlignment="1" applyProtection="1">
      <alignment horizontal="right" vertical="top"/>
    </xf>
    <xf numFmtId="0" fontId="3" fillId="0" borderId="0" xfId="5" applyFont="1" applyAlignment="1">
      <alignment vertical="center"/>
    </xf>
    <xf numFmtId="0" fontId="8" fillId="4" borderId="33" xfId="5" applyNumberFormat="1" applyFont="1" applyFill="1" applyBorder="1" applyAlignment="1" applyProtection="1">
      <alignment horizontal="center" wrapText="1"/>
    </xf>
    <xf numFmtId="0" fontId="8" fillId="4" borderId="34" xfId="5" applyFont="1" applyFill="1" applyBorder="1" applyAlignment="1" applyProtection="1"/>
    <xf numFmtId="43" fontId="8" fillId="4" borderId="34" xfId="1" applyFont="1" applyFill="1" applyBorder="1" applyAlignment="1" applyProtection="1">
      <alignment horizontal="right" wrapText="1"/>
    </xf>
    <xf numFmtId="43" fontId="8" fillId="4" borderId="35" xfId="1" applyFont="1" applyFill="1" applyBorder="1" applyAlignment="1" applyProtection="1">
      <alignment horizontal="center" wrapText="1"/>
    </xf>
    <xf numFmtId="0" fontId="13" fillId="0" borderId="0" xfId="5" applyFont="1" applyBorder="1" applyAlignment="1"/>
    <xf numFmtId="0" fontId="13" fillId="0" borderId="0" xfId="5" applyFont="1" applyAlignment="1"/>
    <xf numFmtId="0" fontId="8" fillId="4" borderId="7" xfId="5" applyNumberFormat="1" applyFont="1" applyFill="1" applyBorder="1" applyAlignment="1" applyProtection="1">
      <alignment horizontal="center" wrapText="1"/>
    </xf>
    <xf numFmtId="0" fontId="8" fillId="4" borderId="8" xfId="5" applyFont="1" applyFill="1" applyBorder="1" applyAlignment="1" applyProtection="1">
      <alignment horizontal="left"/>
    </xf>
    <xf numFmtId="43" fontId="8" fillId="4" borderId="8" xfId="1" applyFont="1" applyFill="1" applyBorder="1" applyAlignment="1" applyProtection="1">
      <alignment horizontal="right" wrapText="1"/>
    </xf>
    <xf numFmtId="43" fontId="8" fillId="4" borderId="9" xfId="1" applyFont="1" applyFill="1" applyBorder="1" applyAlignment="1" applyProtection="1">
      <alignment horizontal="center" wrapText="1"/>
    </xf>
    <xf numFmtId="4" fontId="8" fillId="4" borderId="8" xfId="5" applyNumberFormat="1" applyFont="1" applyFill="1" applyBorder="1" applyAlignment="1" applyProtection="1">
      <alignment wrapText="1"/>
    </xf>
    <xf numFmtId="0" fontId="6" fillId="0" borderId="7" xfId="5" applyNumberFormat="1" applyFont="1" applyBorder="1" applyAlignment="1" applyProtection="1">
      <alignment horizontal="center" wrapText="1"/>
    </xf>
    <xf numFmtId="4" fontId="6" fillId="0" borderId="8" xfId="5" applyNumberFormat="1" applyFont="1" applyFill="1" applyBorder="1" applyAlignment="1" applyProtection="1">
      <alignment wrapText="1"/>
    </xf>
    <xf numFmtId="43" fontId="6" fillId="0" borderId="8" xfId="1" applyFont="1" applyBorder="1" applyAlignment="1" applyProtection="1">
      <alignment horizontal="right" wrapText="1"/>
      <protection locked="0"/>
    </xf>
    <xf numFmtId="43" fontId="6" fillId="4" borderId="8" xfId="1" applyFont="1" applyFill="1" applyBorder="1" applyAlignment="1" applyProtection="1">
      <alignment horizontal="right" wrapText="1"/>
    </xf>
    <xf numFmtId="0" fontId="6" fillId="2" borderId="7" xfId="5" applyNumberFormat="1" applyFont="1" applyFill="1" applyBorder="1" applyAlignment="1" applyProtection="1">
      <alignment horizontal="center" wrapText="1"/>
    </xf>
    <xf numFmtId="4" fontId="6" fillId="2" borderId="8" xfId="5" applyNumberFormat="1" applyFont="1" applyFill="1" applyBorder="1" applyAlignment="1" applyProtection="1">
      <alignment wrapText="1"/>
    </xf>
    <xf numFmtId="43" fontId="6" fillId="2" borderId="8" xfId="1" applyFont="1" applyFill="1" applyBorder="1" applyAlignment="1" applyProtection="1">
      <alignment horizontal="right" wrapText="1"/>
      <protection locked="0"/>
    </xf>
    <xf numFmtId="0" fontId="8" fillId="4" borderId="8" xfId="5" applyFont="1" applyFill="1" applyBorder="1" applyAlignment="1" applyProtection="1"/>
    <xf numFmtId="0" fontId="3" fillId="0" borderId="0" xfId="5" applyFont="1" applyFill="1" applyAlignment="1"/>
    <xf numFmtId="0" fontId="3" fillId="0" borderId="0" xfId="5" applyFont="1" applyBorder="1" applyAlignment="1"/>
    <xf numFmtId="0" fontId="7" fillId="0" borderId="0" xfId="5" applyFont="1" applyAlignment="1">
      <alignment horizontal="right" vertical="top"/>
    </xf>
    <xf numFmtId="0" fontId="11" fillId="0" borderId="0" xfId="5" applyFont="1" applyAlignment="1">
      <alignment vertical="top"/>
    </xf>
    <xf numFmtId="4" fontId="8" fillId="4" borderId="8" xfId="5" applyNumberFormat="1" applyFont="1" applyFill="1" applyBorder="1" applyAlignment="1" applyProtection="1">
      <alignment horizontal="right" wrapText="1"/>
    </xf>
    <xf numFmtId="4" fontId="8" fillId="4" borderId="8" xfId="5" applyNumberFormat="1" applyFont="1" applyFill="1" applyBorder="1" applyAlignment="1" applyProtection="1">
      <alignment horizontal="left" wrapText="1"/>
    </xf>
    <xf numFmtId="0" fontId="10" fillId="0" borderId="0" xfId="5" applyFont="1" applyAlignment="1"/>
    <xf numFmtId="0" fontId="8" fillId="4" borderId="8" xfId="5" applyFont="1" applyFill="1" applyBorder="1" applyAlignment="1" applyProtection="1">
      <alignment vertical="center"/>
    </xf>
    <xf numFmtId="4" fontId="3" fillId="0" borderId="0" xfId="5" applyNumberFormat="1" applyFont="1" applyFill="1" applyBorder="1" applyAlignment="1">
      <alignment horizontal="right"/>
    </xf>
    <xf numFmtId="0" fontId="6" fillId="0" borderId="7" xfId="5" applyNumberFormat="1" applyFont="1" applyFill="1" applyBorder="1" applyAlignment="1" applyProtection="1">
      <alignment horizontal="center" wrapText="1"/>
    </xf>
    <xf numFmtId="4" fontId="6" fillId="0" borderId="8" xfId="5" applyNumberFormat="1" applyFont="1" applyFill="1" applyBorder="1" applyAlignment="1" applyProtection="1">
      <alignment horizontal="left" wrapText="1"/>
    </xf>
    <xf numFmtId="43" fontId="6" fillId="4" borderId="9" xfId="1" applyFont="1" applyFill="1" applyBorder="1" applyAlignment="1" applyProtection="1">
      <alignment horizontal="center" wrapText="1"/>
    </xf>
    <xf numFmtId="0" fontId="4" fillId="4" borderId="8" xfId="5" applyFont="1" applyFill="1" applyBorder="1" applyAlignment="1" applyProtection="1"/>
    <xf numFmtId="43" fontId="6" fillId="0" borderId="8" xfId="1" applyFont="1" applyFill="1" applyBorder="1" applyAlignment="1" applyProtection="1">
      <alignment horizontal="right" wrapText="1"/>
      <protection locked="0"/>
    </xf>
    <xf numFmtId="1" fontId="8" fillId="4" borderId="7" xfId="5" applyNumberFormat="1" applyFont="1" applyFill="1" applyBorder="1" applyAlignment="1" applyProtection="1">
      <alignment horizontal="center" wrapText="1"/>
    </xf>
    <xf numFmtId="1" fontId="6" fillId="0" borderId="7" xfId="5" applyNumberFormat="1" applyFont="1" applyBorder="1" applyAlignment="1" applyProtection="1">
      <alignment horizontal="center" wrapText="1"/>
    </xf>
    <xf numFmtId="0" fontId="15" fillId="0" borderId="8" xfId="5" applyFont="1" applyFill="1" applyBorder="1" applyAlignment="1" applyProtection="1">
      <alignment horizontal="left"/>
    </xf>
    <xf numFmtId="0" fontId="29" fillId="4" borderId="8" xfId="5" applyFont="1" applyFill="1" applyBorder="1" applyAlignment="1" applyProtection="1">
      <alignment vertical="center"/>
    </xf>
    <xf numFmtId="0" fontId="29" fillId="4" borderId="8" xfId="5" applyFont="1" applyFill="1" applyBorder="1" applyAlignment="1" applyProtection="1"/>
    <xf numFmtId="0" fontId="29" fillId="4" borderId="8" xfId="5" applyFont="1" applyFill="1" applyBorder="1" applyAlignment="1" applyProtection="1">
      <alignment horizontal="left"/>
    </xf>
    <xf numFmtId="1" fontId="6" fillId="0" borderId="7" xfId="5" applyNumberFormat="1" applyFont="1" applyFill="1" applyBorder="1" applyAlignment="1" applyProtection="1">
      <alignment horizontal="center" wrapText="1"/>
    </xf>
    <xf numFmtId="0" fontId="8" fillId="4" borderId="13" xfId="5" applyNumberFormat="1" applyFont="1" applyFill="1" applyBorder="1" applyAlignment="1" applyProtection="1">
      <alignment horizontal="center" wrapText="1"/>
    </xf>
    <xf numFmtId="4" fontId="8" fillId="4" borderId="14" xfId="5" applyNumberFormat="1" applyFont="1" applyFill="1" applyBorder="1" applyAlignment="1" applyProtection="1">
      <alignment horizontal="right" wrapText="1"/>
    </xf>
    <xf numFmtId="43" fontId="8" fillId="4" borderId="14" xfId="1" applyFont="1" applyFill="1" applyBorder="1" applyAlignment="1" applyProtection="1">
      <alignment horizontal="right" wrapText="1"/>
    </xf>
    <xf numFmtId="43" fontId="8" fillId="4" borderId="15" xfId="1" applyFont="1" applyFill="1" applyBorder="1" applyAlignment="1" applyProtection="1">
      <alignment horizontal="center" wrapText="1"/>
    </xf>
    <xf numFmtId="4" fontId="30" fillId="3" borderId="11" xfId="5" applyNumberFormat="1" applyFont="1" applyFill="1" applyBorder="1" applyAlignment="1" applyProtection="1">
      <alignment horizontal="right" wrapText="1"/>
    </xf>
    <xf numFmtId="4" fontId="8" fillId="3" borderId="41" xfId="5" applyNumberFormat="1" applyFont="1" applyFill="1" applyBorder="1" applyAlignment="1" applyProtection="1">
      <alignment horizontal="right" vertical="center" wrapText="1"/>
    </xf>
    <xf numFmtId="43" fontId="8" fillId="4" borderId="17" xfId="1" applyFont="1" applyFill="1" applyBorder="1" applyAlignment="1" applyProtection="1">
      <alignment horizontal="right" wrapText="1"/>
    </xf>
    <xf numFmtId="43" fontId="8" fillId="4" borderId="18" xfId="1" applyFont="1" applyFill="1" applyBorder="1" applyAlignment="1" applyProtection="1">
      <alignment horizontal="center" wrapText="1"/>
    </xf>
    <xf numFmtId="49" fontId="6" fillId="0" borderId="0" xfId="5" applyNumberFormat="1" applyFont="1" applyFill="1" applyBorder="1" applyAlignment="1">
      <alignment horizontal="right"/>
    </xf>
    <xf numFmtId="49" fontId="6" fillId="0" borderId="0" xfId="5" applyNumberFormat="1" applyFont="1" applyFill="1" applyBorder="1" applyAlignment="1">
      <alignment horizontal="left" wrapText="1"/>
    </xf>
    <xf numFmtId="0" fontId="3" fillId="0" borderId="0" xfId="5" applyNumberFormat="1" applyFont="1" applyFill="1" applyBorder="1" applyAlignment="1">
      <alignment horizontal="center"/>
    </xf>
    <xf numFmtId="49" fontId="3" fillId="0" borderId="0" xfId="5" applyNumberFormat="1" applyFont="1" applyFill="1" applyBorder="1" applyAlignment="1">
      <alignment horizontal="left" wrapText="1"/>
    </xf>
    <xf numFmtId="0" fontId="3" fillId="0" borderId="0" xfId="5" applyFont="1" applyFill="1" applyAlignment="1">
      <alignment wrapText="1"/>
    </xf>
    <xf numFmtId="0" fontId="3" fillId="0" borderId="0" xfId="5" applyFont="1" applyAlignment="1">
      <alignment horizontal="right"/>
    </xf>
    <xf numFmtId="0" fontId="3" fillId="0" borderId="0" xfId="5" applyNumberFormat="1" applyFont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32" fillId="8" borderId="39" xfId="0" applyFont="1" applyFill="1" applyBorder="1"/>
    <xf numFmtId="0" fontId="33" fillId="8" borderId="39" xfId="0" applyFont="1" applyFill="1" applyBorder="1" applyAlignment="1">
      <alignment vertical="center"/>
    </xf>
    <xf numFmtId="0" fontId="32" fillId="8" borderId="12" xfId="0" applyFont="1" applyFill="1" applyBorder="1"/>
    <xf numFmtId="0" fontId="33" fillId="8" borderId="12" xfId="0" applyFont="1" applyFill="1" applyBorder="1" applyAlignment="1">
      <alignment vertical="center"/>
    </xf>
    <xf numFmtId="0" fontId="32" fillId="8" borderId="40" xfId="0" applyFont="1" applyFill="1" applyBorder="1"/>
    <xf numFmtId="0" fontId="33" fillId="8" borderId="40" xfId="0" applyFont="1" applyFill="1" applyBorder="1" applyAlignment="1">
      <alignment vertical="center"/>
    </xf>
    <xf numFmtId="0" fontId="33" fillId="8" borderId="40" xfId="0" applyFont="1" applyFill="1" applyBorder="1" applyAlignment="1">
      <alignment vertical="center" wrapText="1"/>
    </xf>
    <xf numFmtId="0" fontId="32" fillId="8" borderId="42" xfId="0" applyFont="1" applyFill="1" applyBorder="1"/>
    <xf numFmtId="0" fontId="31" fillId="8" borderId="38" xfId="0" applyFont="1" applyFill="1" applyBorder="1" applyAlignment="1">
      <alignment horizontal="center" vertical="center" wrapText="1"/>
    </xf>
    <xf numFmtId="0" fontId="31" fillId="8" borderId="43" xfId="0" applyFont="1" applyFill="1" applyBorder="1" applyAlignment="1">
      <alignment horizontal="center" vertical="center" wrapText="1"/>
    </xf>
    <xf numFmtId="49" fontId="31" fillId="8" borderId="0" xfId="0" applyNumberFormat="1" applyFont="1" applyFill="1" applyAlignment="1">
      <alignment horizontal="center"/>
    </xf>
    <xf numFmtId="0" fontId="33" fillId="8" borderId="28" xfId="0" applyFont="1" applyFill="1" applyBorder="1" applyAlignment="1">
      <alignment vertical="center"/>
    </xf>
    <xf numFmtId="0" fontId="33" fillId="8" borderId="39" xfId="0" applyFont="1" applyFill="1" applyBorder="1" applyAlignment="1">
      <alignment vertical="center" wrapText="1"/>
    </xf>
    <xf numFmtId="0" fontId="35" fillId="8" borderId="40" xfId="0" applyFont="1" applyFill="1" applyBorder="1" applyAlignment="1">
      <alignment vertical="center"/>
    </xf>
    <xf numFmtId="0" fontId="35" fillId="8" borderId="40" xfId="0" applyFont="1" applyFill="1" applyBorder="1" applyAlignment="1">
      <alignment vertical="center" wrapText="1"/>
    </xf>
    <xf numFmtId="0" fontId="36" fillId="8" borderId="29" xfId="0" applyFont="1" applyFill="1" applyBorder="1" applyAlignment="1">
      <alignment horizontal="center" vertical="center" wrapText="1"/>
    </xf>
    <xf numFmtId="0" fontId="36" fillId="8" borderId="37" xfId="0" applyFont="1" applyFill="1" applyBorder="1" applyAlignment="1">
      <alignment horizontal="center" vertical="center" wrapText="1"/>
    </xf>
    <xf numFmtId="0" fontId="32" fillId="8" borderId="28" xfId="0" applyFont="1" applyFill="1" applyBorder="1"/>
    <xf numFmtId="0" fontId="31" fillId="8" borderId="28" xfId="0" applyFont="1" applyFill="1" applyBorder="1" applyAlignment="1">
      <alignment vertical="center"/>
    </xf>
    <xf numFmtId="0" fontId="36" fillId="8" borderId="40" xfId="0" applyFont="1" applyFill="1" applyBorder="1" applyAlignment="1">
      <alignment vertical="center"/>
    </xf>
    <xf numFmtId="0" fontId="31" fillId="8" borderId="0" xfId="0" applyFont="1" applyFill="1"/>
    <xf numFmtId="0" fontId="31" fillId="8" borderId="0" xfId="0" applyFont="1" applyFill="1" applyAlignment="1">
      <alignment horizontal="center"/>
    </xf>
    <xf numFmtId="0" fontId="31" fillId="8" borderId="0" xfId="0" applyFont="1" applyFill="1" applyAlignment="1">
      <alignment vertical="center"/>
    </xf>
    <xf numFmtId="0" fontId="36" fillId="8" borderId="28" xfId="0" applyFont="1" applyFill="1" applyBorder="1" applyAlignment="1">
      <alignment vertical="center"/>
    </xf>
    <xf numFmtId="0" fontId="37" fillId="8" borderId="40" xfId="0" applyFont="1" applyFill="1" applyBorder="1" applyAlignment="1">
      <alignment vertical="center"/>
    </xf>
    <xf numFmtId="0" fontId="31" fillId="8" borderId="29" xfId="0" applyFont="1" applyFill="1" applyBorder="1" applyAlignment="1">
      <alignment horizontal="center" vertical="center" wrapText="1"/>
    </xf>
    <xf numFmtId="0" fontId="31" fillId="8" borderId="37" xfId="0" applyFont="1" applyFill="1" applyBorder="1" applyAlignment="1">
      <alignment horizontal="center" vertical="center" wrapText="1"/>
    </xf>
    <xf numFmtId="0" fontId="0" fillId="8" borderId="0" xfId="0" applyFill="1" applyAlignment="1"/>
    <xf numFmtId="0" fontId="31" fillId="8" borderId="0" xfId="0" applyFont="1" applyFill="1" applyAlignment="1">
      <alignment horizontal="center" vertical="center"/>
    </xf>
    <xf numFmtId="0" fontId="36" fillId="8" borderId="28" xfId="0" applyFont="1" applyFill="1" applyBorder="1" applyAlignment="1">
      <alignment horizontal="center" vertical="center" wrapText="1"/>
    </xf>
    <xf numFmtId="0" fontId="36" fillId="8" borderId="26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/>
    </xf>
    <xf numFmtId="49" fontId="0" fillId="0" borderId="0" xfId="0" applyNumberFormat="1"/>
    <xf numFmtId="0" fontId="32" fillId="0" borderId="0" xfId="0" applyFont="1"/>
    <xf numFmtId="0" fontId="38" fillId="0" borderId="0" xfId="0" applyFont="1"/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41" fontId="31" fillId="0" borderId="28" xfId="0" applyNumberFormat="1" applyFont="1" applyBorder="1"/>
    <xf numFmtId="41" fontId="31" fillId="0" borderId="50" xfId="0" applyNumberFormat="1" applyFont="1" applyBorder="1"/>
    <xf numFmtId="41" fontId="31" fillId="0" borderId="40" xfId="0" applyNumberFormat="1" applyFont="1" applyBorder="1"/>
    <xf numFmtId="0" fontId="0" fillId="0" borderId="50" xfId="0" applyBorder="1"/>
    <xf numFmtId="0" fontId="0" fillId="0" borderId="51" xfId="0" applyBorder="1"/>
    <xf numFmtId="0" fontId="37" fillId="0" borderId="50" xfId="0" applyFont="1" applyBorder="1"/>
    <xf numFmtId="0" fontId="37" fillId="0" borderId="0" xfId="0" applyFont="1" applyBorder="1"/>
    <xf numFmtId="0" fontId="37" fillId="0" borderId="51" xfId="0" applyFont="1" applyBorder="1"/>
    <xf numFmtId="41" fontId="31" fillId="0" borderId="29" xfId="0" applyNumberFormat="1" applyFont="1" applyBorder="1"/>
    <xf numFmtId="0" fontId="0" fillId="0" borderId="4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Border="1"/>
    <xf numFmtId="0" fontId="0" fillId="0" borderId="50" xfId="0" applyFont="1" applyBorder="1"/>
    <xf numFmtId="0" fontId="0" fillId="0" borderId="0" xfId="0" applyFont="1" applyBorder="1"/>
    <xf numFmtId="0" fontId="0" fillId="0" borderId="51" xfId="0" applyFont="1" applyBorder="1"/>
    <xf numFmtId="0" fontId="35" fillId="0" borderId="0" xfId="0" applyFont="1" applyBorder="1"/>
    <xf numFmtId="0" fontId="33" fillId="0" borderId="0" xfId="0" applyFont="1" applyBorder="1" applyAlignment="1"/>
    <xf numFmtId="0" fontId="33" fillId="0" borderId="0" xfId="0" applyFont="1" applyBorder="1"/>
    <xf numFmtId="0" fontId="31" fillId="0" borderId="51" xfId="0" applyFont="1" applyBorder="1"/>
    <xf numFmtId="0" fontId="0" fillId="0" borderId="37" xfId="0" applyFont="1" applyBorder="1"/>
    <xf numFmtId="0" fontId="35" fillId="0" borderId="36" xfId="0" applyFont="1" applyBorder="1"/>
    <xf numFmtId="0" fontId="33" fillId="0" borderId="36" xfId="0" applyFont="1" applyBorder="1"/>
    <xf numFmtId="0" fontId="31" fillId="0" borderId="49" xfId="0" applyFont="1" applyBorder="1"/>
    <xf numFmtId="0" fontId="0" fillId="0" borderId="0" xfId="0" applyAlignment="1">
      <alignment wrapText="1"/>
    </xf>
    <xf numFmtId="0" fontId="0" fillId="0" borderId="28" xfId="0" applyBorder="1"/>
    <xf numFmtId="0" fontId="0" fillId="0" borderId="27" xfId="0" applyBorder="1" applyAlignment="1">
      <alignment horizontal="center" vertical="center"/>
    </xf>
    <xf numFmtId="0" fontId="0" fillId="0" borderId="40" xfId="0" applyBorder="1"/>
    <xf numFmtId="0" fontId="0" fillId="0" borderId="29" xfId="0" applyBorder="1"/>
    <xf numFmtId="0" fontId="0" fillId="0" borderId="49" xfId="0" applyBorder="1"/>
    <xf numFmtId="0" fontId="41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0" fillId="0" borderId="25" xfId="0" applyBorder="1"/>
    <xf numFmtId="0" fontId="31" fillId="0" borderId="27" xfId="0" applyFont="1" applyBorder="1"/>
    <xf numFmtId="0" fontId="3" fillId="2" borderId="0" xfId="5" applyFont="1" applyFill="1" applyBorder="1" applyAlignment="1" applyProtection="1">
      <alignment horizontal="center"/>
    </xf>
    <xf numFmtId="0" fontId="4" fillId="7" borderId="0" xfId="166" applyFont="1" applyFill="1" applyBorder="1" applyAlignment="1" applyProtection="1">
      <alignment horizontal="center" vertical="center"/>
    </xf>
    <xf numFmtId="43" fontId="4" fillId="8" borderId="8" xfId="1" applyFont="1" applyFill="1" applyBorder="1" applyAlignment="1" applyProtection="1">
      <alignment horizontal="right" vertical="center"/>
    </xf>
    <xf numFmtId="166" fontId="25" fillId="8" borderId="7" xfId="166" applyNumberFormat="1" applyFont="1" applyFill="1" applyBorder="1" applyAlignment="1" applyProtection="1">
      <alignment horizontal="left" vertical="center" wrapText="1"/>
    </xf>
    <xf numFmtId="166" fontId="25" fillId="8" borderId="8" xfId="166" applyNumberFormat="1" applyFont="1" applyFill="1" applyBorder="1" applyAlignment="1" applyProtection="1">
      <alignment horizontal="left" vertical="center" wrapText="1"/>
    </xf>
    <xf numFmtId="0" fontId="10" fillId="8" borderId="8" xfId="166" applyFont="1" applyFill="1" applyBorder="1" applyAlignment="1" applyProtection="1">
      <alignment horizontal="left" vertical="center" wrapText="1"/>
    </xf>
    <xf numFmtId="0" fontId="21" fillId="0" borderId="0" xfId="171" applyFont="1" applyAlignment="1">
      <alignment horizontal="left" vertical="center"/>
    </xf>
    <xf numFmtId="166" fontId="19" fillId="0" borderId="0" xfId="166" applyNumberFormat="1" applyFont="1" applyFill="1" applyBorder="1" applyAlignment="1" applyProtection="1">
      <alignment horizontal="left" vertical="center"/>
    </xf>
    <xf numFmtId="0" fontId="14" fillId="0" borderId="7" xfId="166" applyFont="1" applyFill="1" applyBorder="1" applyAlignment="1" applyProtection="1">
      <alignment horizontal="left" vertical="center"/>
    </xf>
    <xf numFmtId="0" fontId="14" fillId="0" borderId="8" xfId="166" applyFont="1" applyFill="1" applyBorder="1" applyAlignment="1" applyProtection="1">
      <alignment horizontal="left" vertical="center"/>
    </xf>
    <xf numFmtId="1" fontId="3" fillId="0" borderId="0" xfId="166" applyNumberFormat="1" applyFont="1" applyFill="1" applyBorder="1" applyAlignment="1" applyProtection="1">
      <alignment vertical="center"/>
    </xf>
    <xf numFmtId="1" fontId="5" fillId="7" borderId="0" xfId="166" applyNumberFormat="1" applyFont="1" applyFill="1" applyBorder="1" applyAlignment="1" applyProtection="1">
      <alignment vertical="center"/>
      <protection locked="0"/>
    </xf>
    <xf numFmtId="1" fontId="9" fillId="0" borderId="0" xfId="166" applyNumberFormat="1" applyFont="1" applyFill="1" applyBorder="1" applyAlignment="1" applyProtection="1">
      <alignment horizontal="center" vertical="center"/>
    </xf>
    <xf numFmtId="1" fontId="25" fillId="0" borderId="8" xfId="166" applyNumberFormat="1" applyFont="1" applyFill="1" applyBorder="1" applyAlignment="1" applyProtection="1">
      <alignment horizontal="left" vertical="center" wrapText="1"/>
    </xf>
    <xf numFmtId="1" fontId="25" fillId="2" borderId="8" xfId="166" applyNumberFormat="1" applyFont="1" applyFill="1" applyBorder="1" applyAlignment="1" applyProtection="1">
      <alignment horizontal="left" vertical="center" wrapText="1"/>
    </xf>
    <xf numFmtId="1" fontId="13" fillId="0" borderId="0" xfId="166" applyNumberFormat="1" applyFont="1" applyFill="1" applyBorder="1" applyAlignment="1" applyProtection="1">
      <alignment vertical="center"/>
    </xf>
    <xf numFmtId="1" fontId="20" fillId="0" borderId="0" xfId="171" applyNumberFormat="1" applyFont="1"/>
    <xf numFmtId="1" fontId="4" fillId="7" borderId="0" xfId="166" applyNumberFormat="1" applyFont="1" applyFill="1" applyBorder="1" applyAlignment="1" applyProtection="1">
      <alignment horizontal="center" vertical="center"/>
    </xf>
    <xf numFmtId="1" fontId="3" fillId="0" borderId="0" xfId="166" applyNumberFormat="1" applyFont="1" applyFill="1" applyBorder="1" applyAlignment="1" applyProtection="1">
      <alignment vertical="center"/>
      <protection locked="0"/>
    </xf>
    <xf numFmtId="1" fontId="4" fillId="0" borderId="0" xfId="166" applyNumberFormat="1" applyFont="1" applyFill="1" applyBorder="1" applyAlignment="1" applyProtection="1">
      <alignment horizontal="center" vertical="center"/>
      <protection locked="0"/>
    </xf>
    <xf numFmtId="1" fontId="14" fillId="0" borderId="8" xfId="166" applyNumberFormat="1" applyFont="1" applyFill="1" applyBorder="1" applyAlignment="1" applyProtection="1">
      <alignment horizontal="left" vertical="center"/>
    </xf>
    <xf numFmtId="1" fontId="25" fillId="8" borderId="8" xfId="166" applyNumberFormat="1" applyFont="1" applyFill="1" applyBorder="1" applyAlignment="1" applyProtection="1">
      <alignment horizontal="left" vertical="center" wrapText="1"/>
    </xf>
    <xf numFmtId="166" fontId="24" fillId="5" borderId="7" xfId="166" applyNumberFormat="1" applyFont="1" applyFill="1" applyBorder="1" applyAlignment="1" applyProtection="1">
      <alignment horizontal="left" vertical="center" wrapText="1"/>
    </xf>
    <xf numFmtId="166" fontId="24" fillId="5" borderId="8" xfId="166" applyNumberFormat="1" applyFont="1" applyFill="1" applyBorder="1" applyAlignment="1" applyProtection="1">
      <alignment horizontal="left" vertical="center" wrapText="1"/>
    </xf>
    <xf numFmtId="1" fontId="24" fillId="5" borderId="8" xfId="166" applyNumberFormat="1" applyFont="1" applyFill="1" applyBorder="1" applyAlignment="1" applyProtection="1">
      <alignment horizontal="left" vertical="center" wrapText="1"/>
    </xf>
    <xf numFmtId="0" fontId="14" fillId="5" borderId="8" xfId="166" applyFont="1" applyFill="1" applyBorder="1" applyAlignment="1" applyProtection="1">
      <alignment horizontal="left" vertical="center" wrapText="1"/>
    </xf>
    <xf numFmtId="43" fontId="4" fillId="5" borderId="8" xfId="1" applyFont="1" applyFill="1" applyBorder="1" applyAlignment="1" applyProtection="1">
      <alignment horizontal="right" vertical="center"/>
    </xf>
    <xf numFmtId="43" fontId="4" fillId="5" borderId="9" xfId="1" applyFont="1" applyFill="1" applyBorder="1" applyAlignment="1" applyProtection="1">
      <alignment horizontal="right" vertical="center"/>
    </xf>
    <xf numFmtId="166" fontId="24" fillId="6" borderId="7" xfId="166" applyNumberFormat="1" applyFont="1" applyFill="1" applyBorder="1" applyAlignment="1" applyProtection="1">
      <alignment horizontal="left" vertical="center" wrapText="1"/>
    </xf>
    <xf numFmtId="166" fontId="24" fillId="6" borderId="8" xfId="166" applyNumberFormat="1" applyFont="1" applyFill="1" applyBorder="1" applyAlignment="1" applyProtection="1">
      <alignment horizontal="left" vertical="center" wrapText="1"/>
    </xf>
    <xf numFmtId="1" fontId="24" fillId="6" borderId="8" xfId="166" applyNumberFormat="1" applyFont="1" applyFill="1" applyBorder="1" applyAlignment="1" applyProtection="1">
      <alignment horizontal="left" vertical="center" wrapText="1"/>
    </xf>
    <xf numFmtId="0" fontId="14" fillId="6" borderId="8" xfId="166" applyFont="1" applyFill="1" applyBorder="1" applyAlignment="1" applyProtection="1">
      <alignment horizontal="left" vertical="center" wrapText="1"/>
    </xf>
    <xf numFmtId="166" fontId="24" fillId="9" borderId="33" xfId="166" applyNumberFormat="1" applyFont="1" applyFill="1" applyBorder="1" applyAlignment="1" applyProtection="1">
      <alignment horizontal="left" vertical="center" wrapText="1"/>
    </xf>
    <xf numFmtId="166" fontId="24" fillId="9" borderId="34" xfId="166" applyNumberFormat="1" applyFont="1" applyFill="1" applyBorder="1" applyAlignment="1" applyProtection="1">
      <alignment horizontal="left" vertical="center" wrapText="1"/>
    </xf>
    <xf numFmtId="1" fontId="24" fillId="9" borderId="34" xfId="166" applyNumberFormat="1" applyFont="1" applyFill="1" applyBorder="1" applyAlignment="1" applyProtection="1">
      <alignment horizontal="left" vertical="center" wrapText="1"/>
    </xf>
    <xf numFmtId="0" fontId="14" fillId="9" borderId="34" xfId="166" applyFont="1" applyFill="1" applyBorder="1" applyAlignment="1" applyProtection="1">
      <alignment horizontal="left" vertical="center" wrapText="1"/>
    </xf>
    <xf numFmtId="43" fontId="4" fillId="9" borderId="34" xfId="1" applyFont="1" applyFill="1" applyBorder="1" applyAlignment="1" applyProtection="1">
      <alignment horizontal="right" vertical="center"/>
    </xf>
    <xf numFmtId="0" fontId="4" fillId="0" borderId="0" xfId="166" applyFont="1" applyFill="1" applyBorder="1" applyAlignment="1" applyProtection="1">
      <alignment horizontal="center" vertical="center" wrapText="1"/>
    </xf>
    <xf numFmtId="0" fontId="4" fillId="7" borderId="19" xfId="166" applyFont="1" applyFill="1" applyBorder="1" applyAlignment="1" applyProtection="1">
      <alignment horizontal="center" vertical="center" wrapText="1"/>
    </xf>
    <xf numFmtId="0" fontId="14" fillId="6" borderId="8" xfId="166" applyFont="1" applyFill="1" applyBorder="1" applyAlignment="1" applyProtection="1">
      <alignment horizontal="left" vertical="center"/>
    </xf>
    <xf numFmtId="1" fontId="14" fillId="6" borderId="8" xfId="166" applyNumberFormat="1" applyFont="1" applyFill="1" applyBorder="1" applyAlignment="1" applyProtection="1">
      <alignment horizontal="left" vertical="center"/>
    </xf>
    <xf numFmtId="43" fontId="22" fillId="6" borderId="8" xfId="1" applyFont="1" applyFill="1" applyBorder="1" applyAlignment="1" applyProtection="1">
      <alignment horizontal="right" vertical="center"/>
    </xf>
    <xf numFmtId="43" fontId="22" fillId="6" borderId="9" xfId="1" applyFont="1" applyFill="1" applyBorder="1" applyAlignment="1" applyProtection="1">
      <alignment horizontal="right" vertical="center"/>
    </xf>
    <xf numFmtId="0" fontId="14" fillId="5" borderId="8" xfId="166" applyFont="1" applyFill="1" applyBorder="1" applyAlignment="1" applyProtection="1">
      <alignment horizontal="justify" vertical="center" wrapText="1"/>
    </xf>
    <xf numFmtId="0" fontId="14" fillId="5" borderId="8" xfId="166" applyFont="1" applyFill="1" applyBorder="1" applyAlignment="1" applyProtection="1">
      <alignment horizontal="left" vertical="center"/>
    </xf>
    <xf numFmtId="1" fontId="14" fillId="5" borderId="8" xfId="166" applyNumberFormat="1" applyFont="1" applyFill="1" applyBorder="1" applyAlignment="1" applyProtection="1">
      <alignment horizontal="left" vertical="center"/>
    </xf>
    <xf numFmtId="166" fontId="24" fillId="10" borderId="7" xfId="166" applyNumberFormat="1" applyFont="1" applyFill="1" applyBorder="1" applyAlignment="1" applyProtection="1">
      <alignment horizontal="left" vertical="center" wrapText="1"/>
    </xf>
    <xf numFmtId="166" fontId="24" fillId="10" borderId="8" xfId="166" applyNumberFormat="1" applyFont="1" applyFill="1" applyBorder="1" applyAlignment="1" applyProtection="1">
      <alignment horizontal="left" vertical="center" wrapText="1"/>
    </xf>
    <xf numFmtId="1" fontId="24" fillId="10" borderId="8" xfId="166" applyNumberFormat="1" applyFont="1" applyFill="1" applyBorder="1" applyAlignment="1" applyProtection="1">
      <alignment horizontal="left" vertical="center" wrapText="1"/>
    </xf>
    <xf numFmtId="0" fontId="14" fillId="10" borderId="8" xfId="166" applyFont="1" applyFill="1" applyBorder="1" applyAlignment="1" applyProtection="1">
      <alignment horizontal="left" vertical="center" wrapText="1"/>
    </xf>
    <xf numFmtId="43" fontId="4" fillId="10" borderId="8" xfId="1" applyFont="1" applyFill="1" applyBorder="1" applyAlignment="1" applyProtection="1">
      <alignment horizontal="right" vertical="center"/>
    </xf>
    <xf numFmtId="43" fontId="4" fillId="10" borderId="9" xfId="1" applyFont="1" applyFill="1" applyBorder="1" applyAlignment="1" applyProtection="1">
      <alignment horizontal="right" vertical="center"/>
    </xf>
    <xf numFmtId="166" fontId="24" fillId="11" borderId="7" xfId="166" applyNumberFormat="1" applyFont="1" applyFill="1" applyBorder="1" applyAlignment="1" applyProtection="1">
      <alignment horizontal="left" vertical="center" wrapText="1"/>
    </xf>
    <xf numFmtId="166" fontId="24" fillId="11" borderId="8" xfId="166" applyNumberFormat="1" applyFont="1" applyFill="1" applyBorder="1" applyAlignment="1" applyProtection="1">
      <alignment horizontal="left" vertical="center" wrapText="1"/>
    </xf>
    <xf numFmtId="1" fontId="24" fillId="11" borderId="8" xfId="166" applyNumberFormat="1" applyFont="1" applyFill="1" applyBorder="1" applyAlignment="1" applyProtection="1">
      <alignment horizontal="left" vertical="center" wrapText="1"/>
    </xf>
    <xf numFmtId="0" fontId="14" fillId="11" borderId="8" xfId="166" applyFont="1" applyFill="1" applyBorder="1" applyAlignment="1" applyProtection="1">
      <alignment horizontal="left" vertical="center" wrapText="1"/>
    </xf>
    <xf numFmtId="43" fontId="4" fillId="11" borderId="8" xfId="1" applyFont="1" applyFill="1" applyBorder="1" applyAlignment="1" applyProtection="1">
      <alignment horizontal="right" vertical="center"/>
    </xf>
    <xf numFmtId="43" fontId="4" fillId="11" borderId="9" xfId="1" applyFont="1" applyFill="1" applyBorder="1" applyAlignment="1" applyProtection="1">
      <alignment horizontal="right" vertical="center"/>
    </xf>
    <xf numFmtId="166" fontId="25" fillId="12" borderId="7" xfId="166" applyNumberFormat="1" applyFont="1" applyFill="1" applyBorder="1" applyAlignment="1" applyProtection="1">
      <alignment horizontal="left" vertical="center" wrapText="1"/>
    </xf>
    <xf numFmtId="166" fontId="25" fillId="12" borderId="8" xfId="166" applyNumberFormat="1" applyFont="1" applyFill="1" applyBorder="1" applyAlignment="1" applyProtection="1">
      <alignment horizontal="left" vertical="center" wrapText="1"/>
    </xf>
    <xf numFmtId="1" fontId="25" fillId="12" borderId="8" xfId="166" applyNumberFormat="1" applyFont="1" applyFill="1" applyBorder="1" applyAlignment="1" applyProtection="1">
      <alignment horizontal="left" vertical="center" wrapText="1"/>
    </xf>
    <xf numFmtId="0" fontId="10" fillId="12" borderId="8" xfId="166" applyFont="1" applyFill="1" applyBorder="1" applyAlignment="1" applyProtection="1">
      <alignment horizontal="left" vertical="center" wrapText="1"/>
    </xf>
    <xf numFmtId="43" fontId="3" fillId="12" borderId="8" xfId="1" applyFont="1" applyFill="1" applyBorder="1" applyAlignment="1" applyProtection="1">
      <alignment horizontal="right" vertical="center"/>
      <protection locked="0"/>
    </xf>
    <xf numFmtId="166" fontId="24" fillId="12" borderId="7" xfId="166" applyNumberFormat="1" applyFont="1" applyFill="1" applyBorder="1" applyAlignment="1" applyProtection="1">
      <alignment horizontal="left" vertical="center" wrapText="1"/>
    </xf>
    <xf numFmtId="166" fontId="24" fillId="12" borderId="8" xfId="166" applyNumberFormat="1" applyFont="1" applyFill="1" applyBorder="1" applyAlignment="1" applyProtection="1">
      <alignment horizontal="left" vertical="center" wrapText="1"/>
    </xf>
    <xf numFmtId="1" fontId="24" fillId="12" borderId="8" xfId="166" applyNumberFormat="1" applyFont="1" applyFill="1" applyBorder="1" applyAlignment="1" applyProtection="1">
      <alignment horizontal="left" vertical="center" wrapText="1"/>
    </xf>
    <xf numFmtId="167" fontId="4" fillId="9" borderId="34" xfId="1" applyNumberFormat="1" applyFont="1" applyFill="1" applyBorder="1" applyAlignment="1" applyProtection="1">
      <alignment horizontal="right" vertical="center"/>
    </xf>
    <xf numFmtId="167" fontId="22" fillId="6" borderId="8" xfId="1" applyNumberFormat="1" applyFont="1" applyFill="1" applyBorder="1" applyAlignment="1" applyProtection="1">
      <alignment horizontal="right" vertical="center"/>
    </xf>
    <xf numFmtId="167" fontId="4" fillId="5" borderId="8" xfId="1" applyNumberFormat="1" applyFont="1" applyFill="1" applyBorder="1" applyAlignment="1" applyProtection="1">
      <alignment horizontal="right" vertical="center"/>
    </xf>
    <xf numFmtId="167" fontId="4" fillId="10" borderId="8" xfId="1" applyNumberFormat="1" applyFont="1" applyFill="1" applyBorder="1" applyAlignment="1" applyProtection="1">
      <alignment horizontal="right" vertical="center"/>
    </xf>
    <xf numFmtId="167" fontId="4" fillId="11" borderId="8" xfId="1" applyNumberFormat="1" applyFont="1" applyFill="1" applyBorder="1" applyAlignment="1" applyProtection="1">
      <alignment horizontal="right" vertical="center"/>
    </xf>
    <xf numFmtId="167" fontId="3" fillId="12" borderId="8" xfId="1" applyNumberFormat="1" applyFont="1" applyFill="1" applyBorder="1" applyAlignment="1" applyProtection="1">
      <alignment horizontal="right" vertical="center"/>
      <protection locked="0"/>
    </xf>
    <xf numFmtId="167" fontId="3" fillId="0" borderId="8" xfId="1" applyNumberFormat="1" applyFont="1" applyFill="1" applyBorder="1" applyAlignment="1" applyProtection="1">
      <alignment horizontal="right" vertical="center"/>
      <protection locked="0"/>
    </xf>
    <xf numFmtId="167" fontId="3" fillId="2" borderId="8" xfId="1" applyNumberFormat="1" applyFont="1" applyFill="1" applyBorder="1" applyAlignment="1" applyProtection="1">
      <alignment horizontal="right" vertical="center"/>
      <protection locked="0"/>
    </xf>
    <xf numFmtId="167" fontId="4" fillId="4" borderId="8" xfId="1" applyNumberFormat="1" applyFont="1" applyFill="1" applyBorder="1" applyAlignment="1" applyProtection="1">
      <alignment horizontal="right" vertical="center"/>
    </xf>
    <xf numFmtId="167" fontId="4" fillId="8" borderId="8" xfId="1" applyNumberFormat="1" applyFont="1" applyFill="1" applyBorder="1" applyAlignment="1" applyProtection="1">
      <alignment horizontal="right" vertical="center"/>
    </xf>
    <xf numFmtId="167" fontId="4" fillId="4" borderId="14" xfId="1" applyNumberFormat="1" applyFont="1" applyFill="1" applyBorder="1" applyAlignment="1" applyProtection="1">
      <alignment horizontal="right" vertical="center"/>
    </xf>
    <xf numFmtId="167" fontId="4" fillId="4" borderId="17" xfId="1" applyNumberFormat="1" applyFont="1" applyFill="1" applyBorder="1" applyAlignment="1" applyProtection="1">
      <alignment horizontal="right" vertical="center"/>
    </xf>
    <xf numFmtId="43" fontId="4" fillId="9" borderId="35" xfId="1" applyFont="1" applyFill="1" applyBorder="1" applyAlignment="1" applyProtection="1">
      <alignment horizontal="right" vertical="center"/>
    </xf>
    <xf numFmtId="43" fontId="3" fillId="12" borderId="9" xfId="1" applyFont="1" applyFill="1" applyBorder="1" applyAlignment="1" applyProtection="1">
      <alignment horizontal="right" vertical="center"/>
      <protection locked="0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3" fillId="2" borderId="9" xfId="1" applyFont="1" applyFill="1" applyBorder="1" applyAlignment="1" applyProtection="1">
      <alignment horizontal="right" vertical="center"/>
      <protection locked="0"/>
    </xf>
    <xf numFmtId="43" fontId="4" fillId="4" borderId="31" xfId="1" applyFont="1" applyFill="1" applyBorder="1" applyAlignment="1" applyProtection="1">
      <alignment horizontal="right" vertical="center"/>
    </xf>
    <xf numFmtId="4" fontId="6" fillId="0" borderId="8" xfId="5" applyNumberFormat="1" applyFont="1" applyFill="1" applyBorder="1" applyAlignment="1" applyProtection="1">
      <alignment vertical="center" wrapText="1"/>
    </xf>
    <xf numFmtId="0" fontId="8" fillId="0" borderId="7" xfId="5" applyNumberFormat="1" applyFont="1" applyFill="1" applyBorder="1" applyAlignment="1" applyProtection="1">
      <alignment horizontal="center" wrapText="1"/>
    </xf>
    <xf numFmtId="0" fontId="3" fillId="2" borderId="0" xfId="5" applyFont="1" applyFill="1" applyBorder="1" applyAlignment="1" applyProtection="1">
      <alignment horizontal="center"/>
    </xf>
    <xf numFmtId="0" fontId="4" fillId="7" borderId="0" xfId="166" applyFont="1" applyFill="1" applyBorder="1" applyAlignment="1" applyProtection="1">
      <alignment horizontal="center" vertical="center"/>
    </xf>
    <xf numFmtId="0" fontId="14" fillId="0" borderId="7" xfId="166" applyFont="1" applyFill="1" applyBorder="1" applyAlignment="1" applyProtection="1">
      <alignment horizontal="left" vertical="center"/>
    </xf>
    <xf numFmtId="0" fontId="14" fillId="0" borderId="8" xfId="166" applyFont="1" applyFill="1" applyBorder="1" applyAlignment="1" applyProtection="1">
      <alignment horizontal="left" vertical="center"/>
    </xf>
    <xf numFmtId="0" fontId="4" fillId="0" borderId="8" xfId="166" applyFont="1" applyFill="1" applyBorder="1" applyAlignment="1" applyProtection="1">
      <alignment horizontal="center" vertical="center" wrapText="1"/>
    </xf>
    <xf numFmtId="0" fontId="4" fillId="0" borderId="30" xfId="166" applyFont="1" applyFill="1" applyBorder="1" applyAlignment="1" applyProtection="1">
      <alignment horizontal="center" vertical="center" wrapText="1"/>
    </xf>
    <xf numFmtId="0" fontId="31" fillId="8" borderId="0" xfId="0" applyFont="1" applyFill="1" applyAlignment="1">
      <alignment horizontal="center" vertical="center"/>
    </xf>
    <xf numFmtId="43" fontId="4" fillId="0" borderId="2" xfId="21" applyFont="1" applyFill="1" applyBorder="1" applyAlignment="1" applyProtection="1">
      <alignment horizontal="right" vertical="center"/>
      <protection locked="0"/>
    </xf>
    <xf numFmtId="0" fontId="3" fillId="0" borderId="56" xfId="166" applyFont="1" applyFill="1" applyBorder="1" applyAlignment="1" applyProtection="1">
      <alignment horizontal="center" vertical="center"/>
      <protection locked="0"/>
    </xf>
    <xf numFmtId="43" fontId="4" fillId="8" borderId="9" xfId="1" applyFont="1" applyFill="1" applyBorder="1" applyAlignment="1" applyProtection="1">
      <alignment horizontal="right" vertical="center"/>
    </xf>
    <xf numFmtId="0" fontId="14" fillId="0" borderId="30" xfId="166" applyFont="1" applyFill="1" applyBorder="1" applyAlignment="1" applyProtection="1">
      <alignment horizontal="left" vertical="center" wrapText="1"/>
    </xf>
    <xf numFmtId="43" fontId="4" fillId="4" borderId="30" xfId="1" applyFont="1" applyFill="1" applyBorder="1" applyAlignment="1" applyProtection="1">
      <alignment horizontal="right" vertical="center"/>
    </xf>
    <xf numFmtId="0" fontId="3" fillId="0" borderId="5" xfId="166" applyFont="1" applyFill="1" applyBorder="1" applyAlignment="1" applyProtection="1">
      <alignment vertical="center"/>
      <protection locked="0"/>
    </xf>
    <xf numFmtId="0" fontId="3" fillId="0" borderId="6" xfId="166" applyFont="1" applyFill="1" applyBorder="1" applyAlignment="1" applyProtection="1">
      <alignment vertical="center"/>
      <protection locked="0"/>
    </xf>
    <xf numFmtId="43" fontId="8" fillId="4" borderId="35" xfId="1" applyFont="1" applyFill="1" applyBorder="1" applyAlignment="1" applyProtection="1">
      <alignment horizontal="right" wrapText="1"/>
    </xf>
    <xf numFmtId="43" fontId="8" fillId="4" borderId="9" xfId="1" applyFont="1" applyFill="1" applyBorder="1" applyAlignment="1" applyProtection="1">
      <alignment horizontal="right" wrapText="1"/>
    </xf>
    <xf numFmtId="43" fontId="6" fillId="0" borderId="9" xfId="1" applyFont="1" applyBorder="1" applyAlignment="1" applyProtection="1">
      <alignment horizontal="right" wrapText="1"/>
      <protection locked="0"/>
    </xf>
    <xf numFmtId="43" fontId="6" fillId="0" borderId="9" xfId="1" applyFont="1" applyFill="1" applyBorder="1" applyAlignment="1" applyProtection="1">
      <alignment horizontal="right" wrapText="1"/>
      <protection locked="0"/>
    </xf>
    <xf numFmtId="0" fontId="8" fillId="4" borderId="10" xfId="5" applyNumberFormat="1" applyFont="1" applyFill="1" applyBorder="1" applyAlignment="1" applyProtection="1">
      <alignment horizontal="center" wrapText="1"/>
    </xf>
    <xf numFmtId="4" fontId="8" fillId="4" borderId="30" xfId="5" applyNumberFormat="1" applyFont="1" applyFill="1" applyBorder="1" applyAlignment="1" applyProtection="1">
      <alignment horizontal="right" wrapText="1"/>
    </xf>
    <xf numFmtId="43" fontId="8" fillId="4" borderId="30" xfId="1" applyFont="1" applyFill="1" applyBorder="1" applyAlignment="1" applyProtection="1">
      <alignment horizontal="right" wrapText="1"/>
    </xf>
    <xf numFmtId="43" fontId="8" fillId="4" borderId="31" xfId="1" applyFont="1" applyFill="1" applyBorder="1" applyAlignment="1" applyProtection="1">
      <alignment horizontal="right" wrapText="1"/>
    </xf>
    <xf numFmtId="49" fontId="4" fillId="0" borderId="30" xfId="166" applyNumberFormat="1" applyFont="1" applyFill="1" applyBorder="1" applyAlignment="1" applyProtection="1">
      <alignment horizontal="center" vertical="center" wrapText="1"/>
    </xf>
    <xf numFmtId="0" fontId="4" fillId="2" borderId="0" xfId="5" applyFont="1" applyFill="1" applyBorder="1" applyAlignment="1" applyProtection="1">
      <alignment horizontal="left" vertical="top"/>
    </xf>
    <xf numFmtId="0" fontId="3" fillId="13" borderId="0" xfId="5" applyFont="1" applyFill="1" applyAlignment="1"/>
    <xf numFmtId="0" fontId="3" fillId="13" borderId="0" xfId="166" applyFont="1" applyFill="1" applyBorder="1" applyAlignment="1" applyProtection="1">
      <alignment horizontal="left" vertical="center"/>
    </xf>
    <xf numFmtId="0" fontId="31" fillId="0" borderId="3" xfId="0" applyFont="1" applyBorder="1" applyAlignment="1">
      <alignment horizontal="left"/>
    </xf>
    <xf numFmtId="0" fontId="31" fillId="0" borderId="45" xfId="0" applyFont="1" applyBorder="1" applyAlignment="1">
      <alignment horizontal="left"/>
    </xf>
    <xf numFmtId="0" fontId="44" fillId="0" borderId="0" xfId="0" applyFont="1"/>
    <xf numFmtId="0" fontId="44" fillId="8" borderId="0" xfId="0" applyFont="1" applyFill="1"/>
    <xf numFmtId="43" fontId="44" fillId="0" borderId="8" xfId="1" applyFont="1" applyBorder="1" applyAlignment="1" applyProtection="1">
      <alignment horizontal="right" wrapText="1"/>
      <protection locked="0"/>
    </xf>
    <xf numFmtId="1" fontId="44" fillId="0" borderId="8" xfId="166" applyNumberFormat="1" applyFont="1" applyFill="1" applyBorder="1" applyAlignment="1" applyProtection="1">
      <alignment horizontal="left" vertical="center" wrapText="1"/>
    </xf>
    <xf numFmtId="0" fontId="45" fillId="0" borderId="0" xfId="0" applyFont="1"/>
    <xf numFmtId="0" fontId="45" fillId="8" borderId="0" xfId="0" applyFont="1" applyFill="1"/>
    <xf numFmtId="4" fontId="45" fillId="0" borderId="8" xfId="5" applyNumberFormat="1" applyFont="1" applyFill="1" applyBorder="1" applyAlignment="1" applyProtection="1">
      <alignment wrapText="1"/>
    </xf>
    <xf numFmtId="166" fontId="46" fillId="10" borderId="8" xfId="166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21" xfId="166" applyFont="1" applyFill="1" applyBorder="1" applyAlignment="1" applyProtection="1">
      <alignment horizontal="center" vertical="center" wrapText="1"/>
    </xf>
    <xf numFmtId="0" fontId="43" fillId="0" borderId="0" xfId="0" applyFont="1"/>
    <xf numFmtId="0" fontId="4" fillId="2" borderId="61" xfId="5" applyNumberFormat="1" applyFont="1" applyFill="1" applyBorder="1" applyAlignment="1" applyProtection="1">
      <alignment horizontal="center" vertical="center" wrapText="1"/>
    </xf>
    <xf numFmtId="0" fontId="4" fillId="0" borderId="20" xfId="5" applyFont="1" applyFill="1" applyBorder="1" applyAlignment="1" applyProtection="1">
      <alignment horizontal="center" vertical="center" wrapText="1"/>
    </xf>
    <xf numFmtId="0" fontId="4" fillId="2" borderId="20" xfId="5" applyFont="1" applyFill="1" applyBorder="1" applyAlignment="1" applyProtection="1">
      <alignment horizontal="center" vertical="center" wrapText="1"/>
    </xf>
    <xf numFmtId="0" fontId="4" fillId="2" borderId="21" xfId="5" applyFont="1" applyFill="1" applyBorder="1" applyAlignment="1" applyProtection="1">
      <alignment horizontal="center" vertical="center" wrapText="1"/>
    </xf>
    <xf numFmtId="0" fontId="4" fillId="0" borderId="20" xfId="166" applyFont="1" applyFill="1" applyBorder="1" applyAlignment="1" applyProtection="1">
      <alignment horizontal="center" vertical="center" wrapText="1"/>
    </xf>
    <xf numFmtId="49" fontId="4" fillId="0" borderId="20" xfId="166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0" xfId="5" applyNumberFormat="1" applyFont="1" applyAlignment="1">
      <alignment horizontal="right"/>
    </xf>
    <xf numFmtId="41" fontId="31" fillId="0" borderId="26" xfId="0" applyNumberFormat="1" applyFont="1" applyBorder="1"/>
    <xf numFmtId="0" fontId="14" fillId="4" borderId="16" xfId="166" applyFont="1" applyFill="1" applyBorder="1" applyAlignment="1" applyProtection="1">
      <alignment horizontal="left" vertical="center" wrapText="1"/>
    </xf>
    <xf numFmtId="0" fontId="14" fillId="4" borderId="17" xfId="166" applyFont="1" applyFill="1" applyBorder="1" applyAlignment="1" applyProtection="1">
      <alignment horizontal="left" vertical="center" wrapText="1"/>
    </xf>
    <xf numFmtId="0" fontId="4" fillId="7" borderId="0" xfId="166" applyFont="1" applyFill="1" applyBorder="1" applyAlignment="1" applyProtection="1">
      <alignment horizontal="center" vertical="center"/>
    </xf>
    <xf numFmtId="0" fontId="14" fillId="0" borderId="7" xfId="166" applyFont="1" applyFill="1" applyBorder="1" applyAlignment="1" applyProtection="1">
      <alignment horizontal="left" vertical="center"/>
    </xf>
    <xf numFmtId="0" fontId="14" fillId="0" borderId="8" xfId="166" applyFont="1" applyFill="1" applyBorder="1" applyAlignment="1" applyProtection="1">
      <alignment horizontal="left" vertical="center"/>
    </xf>
    <xf numFmtId="0" fontId="14" fillId="0" borderId="13" xfId="166" applyFont="1" applyFill="1" applyBorder="1" applyAlignment="1" applyProtection="1">
      <alignment horizontal="left" vertical="center" wrapText="1"/>
    </xf>
    <xf numFmtId="0" fontId="14" fillId="0" borderId="14" xfId="166" applyFont="1" applyFill="1" applyBorder="1" applyAlignment="1" applyProtection="1">
      <alignment horizontal="left" vertical="center" wrapText="1"/>
    </xf>
    <xf numFmtId="0" fontId="12" fillId="7" borderId="22" xfId="166" applyFont="1" applyFill="1" applyBorder="1" applyAlignment="1" applyProtection="1">
      <alignment horizontal="center" vertical="center" wrapText="1"/>
    </xf>
    <xf numFmtId="0" fontId="12" fillId="7" borderId="23" xfId="166" applyFont="1" applyFill="1" applyBorder="1" applyAlignment="1" applyProtection="1">
      <alignment horizontal="center" vertical="center" wrapText="1"/>
    </xf>
    <xf numFmtId="0" fontId="12" fillId="7" borderId="24" xfId="166" applyFont="1" applyFill="1" applyBorder="1" applyAlignment="1" applyProtection="1">
      <alignment horizontal="center" vertical="center" wrapText="1"/>
    </xf>
    <xf numFmtId="0" fontId="5" fillId="7" borderId="1" xfId="166" applyFont="1" applyFill="1" applyBorder="1" applyAlignment="1" applyProtection="1">
      <alignment horizontal="center" vertical="center" wrapText="1"/>
    </xf>
    <xf numFmtId="0" fontId="5" fillId="7" borderId="0" xfId="166" applyFont="1" applyFill="1" applyBorder="1" applyAlignment="1" applyProtection="1">
      <alignment horizontal="center" vertical="center" wrapText="1"/>
    </xf>
    <xf numFmtId="0" fontId="5" fillId="7" borderId="2" xfId="166" applyFont="1" applyFill="1" applyBorder="1" applyAlignment="1" applyProtection="1">
      <alignment horizontal="center" vertical="center" wrapText="1"/>
    </xf>
    <xf numFmtId="0" fontId="4" fillId="7" borderId="1" xfId="166" applyFont="1" applyFill="1" applyBorder="1" applyAlignment="1" applyProtection="1">
      <alignment horizontal="left" vertical="center"/>
      <protection locked="0"/>
    </xf>
    <xf numFmtId="0" fontId="4" fillId="7" borderId="0" xfId="166" applyFont="1" applyFill="1" applyBorder="1" applyAlignment="1" applyProtection="1">
      <alignment horizontal="left" vertical="center"/>
      <protection locked="0"/>
    </xf>
    <xf numFmtId="0" fontId="3" fillId="0" borderId="5" xfId="166" applyFont="1" applyFill="1" applyBorder="1" applyAlignment="1" applyProtection="1">
      <alignment horizontal="center" vertical="center"/>
      <protection locked="0"/>
    </xf>
    <xf numFmtId="0" fontId="3" fillId="0" borderId="6" xfId="166" applyFont="1" applyFill="1" applyBorder="1" applyAlignment="1" applyProtection="1">
      <alignment horizontal="center" vertical="center"/>
      <protection locked="0"/>
    </xf>
    <xf numFmtId="0" fontId="4" fillId="0" borderId="33" xfId="166" applyFont="1" applyFill="1" applyBorder="1" applyAlignment="1" applyProtection="1">
      <alignment horizontal="center" vertical="center" wrapText="1"/>
    </xf>
    <xf numFmtId="0" fontId="4" fillId="0" borderId="34" xfId="166" applyFont="1" applyFill="1" applyBorder="1" applyAlignment="1" applyProtection="1">
      <alignment horizontal="center" vertical="center" wrapText="1"/>
    </xf>
    <xf numFmtId="0" fontId="4" fillId="0" borderId="7" xfId="166" applyFont="1" applyFill="1" applyBorder="1" applyAlignment="1" applyProtection="1">
      <alignment horizontal="center" vertical="center" wrapText="1"/>
    </xf>
    <xf numFmtId="0" fontId="4" fillId="0" borderId="8" xfId="166" applyFont="1" applyFill="1" applyBorder="1" applyAlignment="1" applyProtection="1">
      <alignment horizontal="center" vertical="center" wrapText="1"/>
    </xf>
    <xf numFmtId="0" fontId="4" fillId="0" borderId="10" xfId="166" applyFont="1" applyFill="1" applyBorder="1" applyAlignment="1" applyProtection="1">
      <alignment horizontal="center" vertical="center" wrapText="1"/>
    </xf>
    <xf numFmtId="0" fontId="4" fillId="0" borderId="30" xfId="166" applyFont="1" applyFill="1" applyBorder="1" applyAlignment="1" applyProtection="1">
      <alignment horizontal="center" vertical="center" wrapText="1"/>
    </xf>
    <xf numFmtId="0" fontId="4" fillId="0" borderId="34" xfId="166" applyFont="1" applyFill="1" applyBorder="1" applyAlignment="1" applyProtection="1">
      <alignment horizontal="center" vertical="center"/>
    </xf>
    <xf numFmtId="0" fontId="4" fillId="7" borderId="34" xfId="166" applyFont="1" applyFill="1" applyBorder="1" applyAlignment="1" applyProtection="1">
      <alignment horizontal="center" vertical="center" wrapText="1"/>
    </xf>
    <xf numFmtId="0" fontId="4" fillId="7" borderId="8" xfId="166" applyFont="1" applyFill="1" applyBorder="1" applyAlignment="1" applyProtection="1">
      <alignment horizontal="center" vertical="center" wrapText="1"/>
    </xf>
    <xf numFmtId="0" fontId="4" fillId="7" borderId="30" xfId="166" applyFont="1" applyFill="1" applyBorder="1" applyAlignment="1" applyProtection="1">
      <alignment horizontal="center" vertical="center" wrapText="1"/>
    </xf>
    <xf numFmtId="0" fontId="4" fillId="7" borderId="35" xfId="166" applyFont="1" applyFill="1" applyBorder="1" applyAlignment="1" applyProtection="1">
      <alignment horizontal="center" vertical="center" wrapText="1"/>
    </xf>
    <xf numFmtId="0" fontId="4" fillId="7" borderId="9" xfId="166" applyFont="1" applyFill="1" applyBorder="1" applyAlignment="1" applyProtection="1">
      <alignment horizontal="center" vertical="center" wrapText="1"/>
    </xf>
    <xf numFmtId="0" fontId="4" fillId="7" borderId="31" xfId="166" applyFont="1" applyFill="1" applyBorder="1" applyAlignment="1" applyProtection="1">
      <alignment horizontal="center" vertical="center" wrapText="1"/>
    </xf>
    <xf numFmtId="0" fontId="4" fillId="2" borderId="8" xfId="5" applyFont="1" applyFill="1" applyBorder="1" applyAlignment="1" applyProtection="1">
      <alignment horizontal="center" vertical="center" wrapText="1"/>
    </xf>
    <xf numFmtId="0" fontId="4" fillId="2" borderId="30" xfId="5" applyFont="1" applyFill="1" applyBorder="1" applyAlignment="1" applyProtection="1">
      <alignment horizontal="center" vertical="center" wrapText="1"/>
    </xf>
    <xf numFmtId="0" fontId="12" fillId="2" borderId="53" xfId="5" applyFont="1" applyFill="1" applyBorder="1" applyAlignment="1" applyProtection="1">
      <alignment horizontal="center"/>
    </xf>
    <xf numFmtId="0" fontId="13" fillId="2" borderId="54" xfId="5" applyFont="1" applyFill="1" applyBorder="1" applyAlignment="1" applyProtection="1">
      <alignment horizontal="center"/>
    </xf>
    <xf numFmtId="0" fontId="13" fillId="2" borderId="55" xfId="5" applyFont="1" applyFill="1" applyBorder="1" applyAlignment="1" applyProtection="1">
      <alignment horizontal="center"/>
    </xf>
    <xf numFmtId="0" fontId="5" fillId="2" borderId="1" xfId="5" applyFont="1" applyFill="1" applyBorder="1" applyAlignment="1" applyProtection="1">
      <alignment horizontal="center" wrapText="1"/>
    </xf>
    <xf numFmtId="0" fontId="5" fillId="2" borderId="0" xfId="5" applyFont="1" applyFill="1" applyBorder="1" applyAlignment="1" applyProtection="1">
      <alignment horizontal="center"/>
    </xf>
    <xf numFmtId="0" fontId="5" fillId="2" borderId="2" xfId="5" applyFont="1" applyFill="1" applyBorder="1" applyAlignment="1" applyProtection="1">
      <alignment horizontal="center"/>
    </xf>
    <xf numFmtId="0" fontId="3" fillId="2" borderId="1" xfId="5" applyFont="1" applyFill="1" applyBorder="1" applyAlignment="1" applyProtection="1">
      <alignment horizontal="center"/>
    </xf>
    <xf numFmtId="0" fontId="3" fillId="2" borderId="0" xfId="5" applyFont="1" applyFill="1" applyBorder="1" applyAlignment="1" applyProtection="1">
      <alignment horizontal="center"/>
    </xf>
    <xf numFmtId="0" fontId="3" fillId="2" borderId="2" xfId="5" applyFont="1" applyFill="1" applyBorder="1" applyAlignment="1" applyProtection="1">
      <alignment horizontal="center"/>
    </xf>
    <xf numFmtId="0" fontId="4" fillId="2" borderId="33" xfId="5" applyNumberFormat="1" applyFont="1" applyFill="1" applyBorder="1" applyAlignment="1" applyProtection="1">
      <alignment horizontal="center" vertical="center" wrapText="1"/>
    </xf>
    <xf numFmtId="0" fontId="4" fillId="2" borderId="7" xfId="5" applyNumberFormat="1" applyFont="1" applyFill="1" applyBorder="1" applyAlignment="1" applyProtection="1">
      <alignment horizontal="center" vertical="center" wrapText="1"/>
    </xf>
    <xf numFmtId="0" fontId="4" fillId="2" borderId="10" xfId="5" applyNumberFormat="1" applyFont="1" applyFill="1" applyBorder="1" applyAlignment="1" applyProtection="1">
      <alignment horizontal="center" vertical="center" wrapText="1"/>
    </xf>
    <xf numFmtId="0" fontId="4" fillId="0" borderId="34" xfId="5" applyFont="1" applyFill="1" applyBorder="1" applyAlignment="1" applyProtection="1">
      <alignment horizontal="center" vertical="center" wrapText="1"/>
    </xf>
    <xf numFmtId="0" fontId="4" fillId="0" borderId="8" xfId="5" applyFont="1" applyFill="1" applyBorder="1" applyAlignment="1" applyProtection="1">
      <alignment horizontal="center" vertical="center" wrapText="1"/>
    </xf>
    <xf numFmtId="0" fontId="4" fillId="0" borderId="30" xfId="5" applyFont="1" applyFill="1" applyBorder="1" applyAlignment="1" applyProtection="1">
      <alignment horizontal="center" vertical="center" wrapText="1"/>
    </xf>
    <xf numFmtId="0" fontId="4" fillId="2" borderId="34" xfId="5" applyFont="1" applyFill="1" applyBorder="1" applyAlignment="1" applyProtection="1">
      <alignment horizontal="center" vertical="center"/>
    </xf>
    <xf numFmtId="0" fontId="4" fillId="2" borderId="35" xfId="5" applyFont="1" applyFill="1" applyBorder="1" applyAlignment="1" applyProtection="1">
      <alignment horizontal="center" vertical="center" wrapText="1"/>
    </xf>
    <xf numFmtId="0" fontId="4" fillId="2" borderId="9" xfId="5" applyFont="1" applyFill="1" applyBorder="1" applyAlignment="1" applyProtection="1">
      <alignment horizontal="center" vertical="center" wrapText="1"/>
    </xf>
    <xf numFmtId="0" fontId="4" fillId="2" borderId="31" xfId="5" applyFont="1" applyFill="1" applyBorder="1" applyAlignment="1" applyProtection="1">
      <alignment horizontal="center" vertical="center" wrapText="1"/>
    </xf>
    <xf numFmtId="0" fontId="3" fillId="0" borderId="54" xfId="166" applyFont="1" applyFill="1" applyBorder="1" applyAlignment="1" applyProtection="1">
      <alignment horizontal="center" vertical="center" wrapText="1"/>
    </xf>
    <xf numFmtId="0" fontId="14" fillId="0" borderId="10" xfId="166" applyFont="1" applyFill="1" applyBorder="1" applyAlignment="1" applyProtection="1">
      <alignment horizontal="left" vertical="center" wrapText="1"/>
    </xf>
    <xf numFmtId="0" fontId="14" fillId="0" borderId="30" xfId="166" applyFont="1" applyFill="1" applyBorder="1" applyAlignment="1" applyProtection="1">
      <alignment horizontal="left" vertical="center" wrapText="1"/>
    </xf>
    <xf numFmtId="0" fontId="12" fillId="7" borderId="53" xfId="166" applyFont="1" applyFill="1" applyBorder="1" applyAlignment="1" applyProtection="1">
      <alignment horizontal="center" vertical="center" wrapText="1"/>
    </xf>
    <xf numFmtId="0" fontId="12" fillId="7" borderId="54" xfId="166" applyFont="1" applyFill="1" applyBorder="1" applyAlignment="1" applyProtection="1">
      <alignment horizontal="center" vertical="center" wrapText="1"/>
    </xf>
    <xf numFmtId="0" fontId="12" fillId="7" borderId="55" xfId="166" applyFont="1" applyFill="1" applyBorder="1" applyAlignment="1" applyProtection="1">
      <alignment horizontal="center" vertical="center" wrapText="1"/>
    </xf>
    <xf numFmtId="0" fontId="4" fillId="0" borderId="57" xfId="166" applyFont="1" applyFill="1" applyBorder="1" applyAlignment="1" applyProtection="1">
      <alignment horizontal="center" vertical="center" wrapText="1"/>
    </xf>
    <xf numFmtId="0" fontId="4" fillId="0" borderId="58" xfId="166" applyFont="1" applyFill="1" applyBorder="1" applyAlignment="1" applyProtection="1">
      <alignment horizontal="center" vertical="center" wrapText="1"/>
    </xf>
    <xf numFmtId="0" fontId="4" fillId="0" borderId="59" xfId="166" applyFont="1" applyFill="1" applyBorder="1" applyAlignment="1" applyProtection="1">
      <alignment horizontal="center" vertical="center" wrapText="1"/>
    </xf>
    <xf numFmtId="0" fontId="4" fillId="0" borderId="60" xfId="166" applyFont="1" applyFill="1" applyBorder="1" applyAlignment="1" applyProtection="1">
      <alignment horizontal="center" vertical="center" wrapText="1"/>
    </xf>
    <xf numFmtId="0" fontId="4" fillId="0" borderId="21" xfId="166" applyFont="1" applyFill="1" applyBorder="1" applyAlignment="1" applyProtection="1">
      <alignment horizontal="center" vertical="center" wrapText="1"/>
    </xf>
    <xf numFmtId="0" fontId="4" fillId="0" borderId="32" xfId="166" applyFont="1" applyFill="1" applyBorder="1" applyAlignment="1" applyProtection="1">
      <alignment horizontal="center" vertical="center" wrapText="1"/>
    </xf>
    <xf numFmtId="49" fontId="6" fillId="0" borderId="54" xfId="5" applyNumberFormat="1" applyFont="1" applyFill="1" applyBorder="1" applyAlignment="1">
      <alignment horizontal="left" vertical="center" wrapText="1"/>
    </xf>
    <xf numFmtId="0" fontId="4" fillId="2" borderId="34" xfId="5" applyFont="1" applyFill="1" applyBorder="1" applyAlignment="1" applyProtection="1">
      <alignment horizontal="center" vertical="center" wrapText="1"/>
    </xf>
    <xf numFmtId="0" fontId="32" fillId="8" borderId="48" xfId="0" applyFont="1" applyFill="1" applyBorder="1" applyAlignment="1">
      <alignment horizontal="center"/>
    </xf>
    <xf numFmtId="0" fontId="32" fillId="8" borderId="47" xfId="0" applyFont="1" applyFill="1" applyBorder="1" applyAlignment="1">
      <alignment horizontal="center"/>
    </xf>
    <xf numFmtId="0" fontId="32" fillId="8" borderId="46" xfId="0" applyFont="1" applyFill="1" applyBorder="1" applyAlignment="1">
      <alignment horizontal="center"/>
    </xf>
    <xf numFmtId="0" fontId="33" fillId="8" borderId="42" xfId="0" applyFont="1" applyFill="1" applyBorder="1" applyAlignment="1">
      <alignment horizontal="center" vertical="center"/>
    </xf>
    <xf numFmtId="0" fontId="33" fillId="8" borderId="44" xfId="0" applyFont="1" applyFill="1" applyBorder="1" applyAlignment="1">
      <alignment horizontal="center" vertical="center"/>
    </xf>
    <xf numFmtId="0" fontId="34" fillId="8" borderId="3" xfId="0" applyFont="1" applyFill="1" applyBorder="1" applyAlignment="1">
      <alignment horizontal="center"/>
    </xf>
    <xf numFmtId="0" fontId="34" fillId="8" borderId="45" xfId="0" applyFont="1" applyFill="1" applyBorder="1" applyAlignment="1">
      <alignment horizontal="center"/>
    </xf>
    <xf numFmtId="49" fontId="31" fillId="8" borderId="0" xfId="0" applyNumberFormat="1" applyFont="1" applyFill="1" applyAlignment="1">
      <alignment horizontal="center"/>
    </xf>
    <xf numFmtId="0" fontId="36" fillId="8" borderId="42" xfId="0" applyFont="1" applyFill="1" applyBorder="1" applyAlignment="1">
      <alignment horizontal="center" vertical="center"/>
    </xf>
    <xf numFmtId="0" fontId="36" fillId="8" borderId="44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horizontal="center"/>
    </xf>
    <xf numFmtId="0" fontId="36" fillId="8" borderId="45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31" fillId="8" borderId="0" xfId="0" applyFont="1" applyFill="1" applyAlignment="1">
      <alignment horizontal="left"/>
    </xf>
    <xf numFmtId="0" fontId="0" fillId="8" borderId="0" xfId="0" applyFill="1" applyAlignment="1">
      <alignment horizontal="center" vertical="center"/>
    </xf>
    <xf numFmtId="0" fontId="31" fillId="8" borderId="42" xfId="0" applyFont="1" applyFill="1" applyBorder="1" applyAlignment="1">
      <alignment horizontal="center" vertical="center"/>
    </xf>
    <xf numFmtId="0" fontId="31" fillId="8" borderId="44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/>
    </xf>
    <xf numFmtId="0" fontId="31" fillId="8" borderId="45" xfId="0" applyFont="1" applyFill="1" applyBorder="1" applyAlignment="1">
      <alignment horizontal="center"/>
    </xf>
    <xf numFmtId="0" fontId="31" fillId="8" borderId="0" xfId="0" applyFont="1" applyFill="1" applyAlignment="1">
      <alignment horizontal="center" vertical="center"/>
    </xf>
    <xf numFmtId="0" fontId="31" fillId="8" borderId="0" xfId="0" applyFont="1" applyFill="1" applyAlignment="1">
      <alignment horizontal="center"/>
    </xf>
    <xf numFmtId="0" fontId="32" fillId="8" borderId="49" xfId="0" applyFont="1" applyFill="1" applyBorder="1" applyAlignment="1">
      <alignment horizontal="center"/>
    </xf>
    <xf numFmtId="0" fontId="32" fillId="8" borderId="36" xfId="0" applyFont="1" applyFill="1" applyBorder="1" applyAlignment="1">
      <alignment horizontal="center"/>
    </xf>
    <xf numFmtId="0" fontId="32" fillId="8" borderId="37" xfId="0" applyFont="1" applyFill="1" applyBorder="1" applyAlignment="1">
      <alignment horizontal="center"/>
    </xf>
    <xf numFmtId="0" fontId="36" fillId="8" borderId="29" xfId="0" applyFont="1" applyFill="1" applyBorder="1" applyAlignment="1">
      <alignment horizontal="center" vertical="center"/>
    </xf>
    <xf numFmtId="0" fontId="36" fillId="8" borderId="39" xfId="0" applyFont="1" applyFill="1" applyBorder="1" applyAlignment="1">
      <alignment horizontal="center" vertical="center"/>
    </xf>
    <xf numFmtId="0" fontId="36" fillId="8" borderId="25" xfId="0" applyFont="1" applyFill="1" applyBorder="1" applyAlignment="1">
      <alignment horizontal="center"/>
    </xf>
    <xf numFmtId="0" fontId="36" fillId="8" borderId="26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5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50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50" xfId="0" applyFont="1" applyBorder="1" applyAlignment="1">
      <alignment horizontal="left"/>
    </xf>
    <xf numFmtId="0" fontId="37" fillId="0" borderId="51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50" xfId="0" applyFont="1" applyBorder="1" applyAlignment="1">
      <alignment horizontal="left" wrapText="1"/>
    </xf>
    <xf numFmtId="0" fontId="31" fillId="0" borderId="27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49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33" fillId="0" borderId="3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5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1" fillId="0" borderId="29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92">
    <cellStyle name="=C:\WINNT\SYSTEM32\COMMAND.COM" xfId="8"/>
    <cellStyle name="Euro" xfId="9"/>
    <cellStyle name="Euro 2" xfId="10"/>
    <cellStyle name="Millares" xfId="1" builtinId="3"/>
    <cellStyle name="Millares 10" xfId="11"/>
    <cellStyle name="Millares 2" xfId="12"/>
    <cellStyle name="Millares 2 2" xfId="13"/>
    <cellStyle name="Millares 2 2 2" xfId="14"/>
    <cellStyle name="Millares 2 3" xfId="15"/>
    <cellStyle name="Millares 2 4" xfId="16"/>
    <cellStyle name="Millares 2 5" xfId="17"/>
    <cellStyle name="Millares 2 7" xfId="18"/>
    <cellStyle name="Millares 3" xfId="19"/>
    <cellStyle name="Millares 3 10" xfId="20"/>
    <cellStyle name="Millares 3 2" xfId="21"/>
    <cellStyle name="Millares 3 2 2" xfId="22"/>
    <cellStyle name="Millares 3 3" xfId="23"/>
    <cellStyle name="Millares 3 4" xfId="24"/>
    <cellStyle name="Millares 3 4 2" xfId="25"/>
    <cellStyle name="Millares 4" xfId="26"/>
    <cellStyle name="Millares 5" xfId="27"/>
    <cellStyle name="Millares 5 2" xfId="28"/>
    <cellStyle name="Millares 6" xfId="29"/>
    <cellStyle name="Millares 7" xfId="30"/>
    <cellStyle name="Millares 8" xfId="31"/>
    <cellStyle name="Millares 9" xfId="32"/>
    <cellStyle name="Moneda 2" xfId="4"/>
    <cellStyle name="Moneda 3" xfId="33"/>
    <cellStyle name="Moneda 4" xfId="34"/>
    <cellStyle name="Moneda 5" xfId="35"/>
    <cellStyle name="Moneda 6" xfId="36"/>
    <cellStyle name="Moneda 7" xfId="37"/>
    <cellStyle name="Normal" xfId="0" builtinId="0"/>
    <cellStyle name="Normal 1" xfId="38"/>
    <cellStyle name="Normal 10" xfId="39"/>
    <cellStyle name="Normal 10 10 2" xfId="40"/>
    <cellStyle name="Normal 10 2" xfId="41"/>
    <cellStyle name="Normal 11" xfId="42"/>
    <cellStyle name="Normal 11 10" xfId="43"/>
    <cellStyle name="Normal 11 10 2" xfId="44"/>
    <cellStyle name="Normal 11 2 2" xfId="45"/>
    <cellStyle name="Normal 11_FOMATO INVENTARIOS ENTREGA-RECEPCION 2009" xfId="46"/>
    <cellStyle name="Normal 12" xfId="47"/>
    <cellStyle name="Normal 12 4" xfId="48"/>
    <cellStyle name="Normal 13" xfId="49"/>
    <cellStyle name="Normal 13 10" xfId="50"/>
    <cellStyle name="Normal 13 2" xfId="51"/>
    <cellStyle name="Normal 13 3" xfId="52"/>
    <cellStyle name="Normal 14" xfId="2"/>
    <cellStyle name="Normal 14 2" xfId="3"/>
    <cellStyle name="Normal 15" xfId="53"/>
    <cellStyle name="Normal 16" xfId="54"/>
    <cellStyle name="Normal 16 2" xfId="55"/>
    <cellStyle name="Normal 16 3" xfId="56"/>
    <cellStyle name="Normal 17" xfId="57"/>
    <cellStyle name="Normal 18" xfId="58"/>
    <cellStyle name="Normal 19" xfId="59"/>
    <cellStyle name="Normal 19 2" xfId="60"/>
    <cellStyle name="Normal 19 3" xfId="61"/>
    <cellStyle name="Normal 19 3 3" xfId="62"/>
    <cellStyle name="Normal 2" xfId="63"/>
    <cellStyle name="Normal 2 10" xfId="64"/>
    <cellStyle name="Normal 2 11" xfId="65"/>
    <cellStyle name="Normal 2 12" xfId="66"/>
    <cellStyle name="Normal 2 13" xfId="67"/>
    <cellStyle name="Normal 2 14" xfId="68"/>
    <cellStyle name="Normal 2 2" xfId="69"/>
    <cellStyle name="Normal 2 2 2" xfId="70"/>
    <cellStyle name="Normal 2 2 3" xfId="71"/>
    <cellStyle name="Normal 2 23 2" xfId="72"/>
    <cellStyle name="Normal 2 27" xfId="73"/>
    <cellStyle name="Normal 2 3" xfId="74"/>
    <cellStyle name="Normal 2 3 2" xfId="75"/>
    <cellStyle name="Normal 2 3 3" xfId="76"/>
    <cellStyle name="Normal 2 3 4" xfId="77"/>
    <cellStyle name="Normal 2 4" xfId="5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87"/>
    <cellStyle name="Normal 23 2" xfId="88"/>
    <cellStyle name="Normal 23 3" xfId="89"/>
    <cellStyle name="Normal 24" xfId="90"/>
    <cellStyle name="Normal 24 2" xfId="91"/>
    <cellStyle name="Normal 24 3" xfId="92"/>
    <cellStyle name="Normal 25" xfId="93"/>
    <cellStyle name="Normal 25 2" xfId="94"/>
    <cellStyle name="Normal 26" xfId="95"/>
    <cellStyle name="Normal 27" xfId="96"/>
    <cellStyle name="Normal 27 2" xfId="97"/>
    <cellStyle name="Normal 28" xfId="98"/>
    <cellStyle name="Normal 28 2" xfId="99"/>
    <cellStyle name="Normal 29" xfId="100"/>
    <cellStyle name="Normal 29 2" xfId="101"/>
    <cellStyle name="Normal 3" xfId="6"/>
    <cellStyle name="Normal 3 2" xfId="102"/>
    <cellStyle name="Normal 3 2 2" xfId="103"/>
    <cellStyle name="Normal 3 2 3" xfId="104"/>
    <cellStyle name="Normal 3 3 4" xfId="105"/>
    <cellStyle name="Normal 30" xfId="106"/>
    <cellStyle name="Normal 30 2" xfId="107"/>
    <cellStyle name="Normal 31" xfId="108"/>
    <cellStyle name="Normal 31 2" xfId="109"/>
    <cellStyle name="Normal 32" xfId="110"/>
    <cellStyle name="Normal 32 2" xfId="111"/>
    <cellStyle name="Normal 33" xfId="112"/>
    <cellStyle name="Normal 33 2" xfId="113"/>
    <cellStyle name="Normal 34" xfId="114"/>
    <cellStyle name="Normal 34 2" xfId="115"/>
    <cellStyle name="Normal 35" xfId="116"/>
    <cellStyle name="Normal 35 2" xfId="117"/>
    <cellStyle name="Normal 36" xfId="118"/>
    <cellStyle name="Normal 36 2" xfId="119"/>
    <cellStyle name="Normal 37" xfId="120"/>
    <cellStyle name="Normal 37 2" xfId="121"/>
    <cellStyle name="Normal 38" xfId="122"/>
    <cellStyle name="Normal 38 2" xfId="123"/>
    <cellStyle name="Normal 39" xfId="124"/>
    <cellStyle name="Normal 39 2" xfId="125"/>
    <cellStyle name="Normal 4" xfId="126"/>
    <cellStyle name="Normal 4 10" xfId="127"/>
    <cellStyle name="Normal 4 2" xfId="7"/>
    <cellStyle name="Normal 4 2 2" xfId="128"/>
    <cellStyle name="Normal 4 2 3" xfId="129"/>
    <cellStyle name="Normal 4 2 4" xfId="130"/>
    <cellStyle name="Normal 4 2 5" xfId="131"/>
    <cellStyle name="Normal 4 2 6" xfId="132"/>
    <cellStyle name="Normal 4 2 7" xfId="133"/>
    <cellStyle name="Normal 4 3" xfId="134"/>
    <cellStyle name="Normal 4 3 2" xfId="135"/>
    <cellStyle name="Normal 4_cuentaPublica2013" xfId="136"/>
    <cellStyle name="Normal 40" xfId="137"/>
    <cellStyle name="Normal 40 2" xfId="138"/>
    <cellStyle name="Normal 41" xfId="139"/>
    <cellStyle name="Normal 41 2" xfId="140"/>
    <cellStyle name="Normal 42" xfId="141"/>
    <cellStyle name="Normal 42 2" xfId="142"/>
    <cellStyle name="Normal 43" xfId="143"/>
    <cellStyle name="Normal 43 2" xfId="144"/>
    <cellStyle name="Normal 44" xfId="145"/>
    <cellStyle name="Normal 44 2" xfId="146"/>
    <cellStyle name="Normal 45" xfId="147"/>
    <cellStyle name="Normal 45 2" xfId="148"/>
    <cellStyle name="Normal 46" xfId="149"/>
    <cellStyle name="Normal 46 2" xfId="150"/>
    <cellStyle name="Normal 47" xfId="151"/>
    <cellStyle name="Normal 47 2" xfId="152"/>
    <cellStyle name="Normal 48" xfId="153"/>
    <cellStyle name="Normal 48 2" xfId="154"/>
    <cellStyle name="Normal 49" xfId="155"/>
    <cellStyle name="Normal 49 2" xfId="156"/>
    <cellStyle name="Normal 5" xfId="157"/>
    <cellStyle name="Normal 5 2" xfId="158"/>
    <cellStyle name="Normal 5 3" xfId="159"/>
    <cellStyle name="Normal 50" xfId="160"/>
    <cellStyle name="Normal 50 2" xfId="161"/>
    <cellStyle name="Normal 51" xfId="162"/>
    <cellStyle name="Normal 51 2" xfId="163"/>
    <cellStyle name="Normal 6" xfId="164"/>
    <cellStyle name="Normal 6 10 2" xfId="165"/>
    <cellStyle name="Normal 6 2" xfId="166"/>
    <cellStyle name="Normal 6 2 2" xfId="167"/>
    <cellStyle name="Normal 6 3" xfId="168"/>
    <cellStyle name="Normal 6 4" xfId="169"/>
    <cellStyle name="Normal 66 2" xfId="170"/>
    <cellStyle name="Normal 7" xfId="171"/>
    <cellStyle name="Normal 7 2" xfId="172"/>
    <cellStyle name="Normal 7 2 2" xfId="173"/>
    <cellStyle name="Normal 7 2 2 2" xfId="174"/>
    <cellStyle name="Normal 7 3" xfId="175"/>
    <cellStyle name="Normal 7 4" xfId="176"/>
    <cellStyle name="Normal 70" xfId="177"/>
    <cellStyle name="Normal 8" xfId="178"/>
    <cellStyle name="Normal 8 2" xfId="179"/>
    <cellStyle name="Normal 9" xfId="180"/>
    <cellStyle name="Normal 9 2" xfId="181"/>
    <cellStyle name="Porcentaje 2" xfId="182"/>
    <cellStyle name="Porcentaje 3" xfId="183"/>
    <cellStyle name="Porcentual 2" xfId="184"/>
    <cellStyle name="Porcentual 2 2" xfId="185"/>
    <cellStyle name="Porcentual 2 3" xfId="186"/>
    <cellStyle name="Porcentual 2 4" xfId="187"/>
    <cellStyle name="Porcentual 2 4 2" xfId="188"/>
    <cellStyle name="Porcentual 3" xfId="189"/>
    <cellStyle name="Porcentual 4" xfId="190"/>
    <cellStyle name="Porcentual 8" xfId="191"/>
  </cellStyles>
  <dxfs count="0"/>
  <tableStyles count="0" defaultTableStyle="TableStyleMedium2" defaultPivotStyle="PivotStyleLight16"/>
  <colors>
    <mruColors>
      <color rgb="FFFF33CC"/>
      <color rgb="FFDCDCDC"/>
      <color rgb="FFB1B1B1"/>
      <color rgb="FFB6B6B6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Logo\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Logo\Log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Logo\Logo.JPG" TargetMode="External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Logo\Logo.JPG" TargetMode="External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1</xdr:row>
      <xdr:rowOff>51955</xdr:rowOff>
    </xdr:from>
    <xdr:to>
      <xdr:col>2</xdr:col>
      <xdr:colOff>420531</xdr:colOff>
      <xdr:row>3</xdr:row>
      <xdr:rowOff>95864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70" y="166255"/>
          <a:ext cx="720136" cy="701134"/>
        </a:xfrm>
        <a:prstGeom prst="rect">
          <a:avLst/>
        </a:prstGeom>
      </xdr:spPr>
    </xdr:pic>
    <xdr:clientData/>
  </xdr:twoCellAnchor>
  <xdr:twoCellAnchor>
    <xdr:from>
      <xdr:col>6</xdr:col>
      <xdr:colOff>372717</xdr:colOff>
      <xdr:row>478</xdr:row>
      <xdr:rowOff>124239</xdr:rowOff>
    </xdr:from>
    <xdr:to>
      <xdr:col>12</xdr:col>
      <xdr:colOff>410091</xdr:colOff>
      <xdr:row>483</xdr:row>
      <xdr:rowOff>18088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457011" y="94623445"/>
          <a:ext cx="9091727" cy="678261"/>
          <a:chOff x="11" y="852"/>
          <a:chExt cx="676" cy="27"/>
        </a:xfrm>
      </xdr:grpSpPr>
      <xdr:sp macro="" textlink="">
        <xdr:nvSpPr>
          <xdr:cNvPr id="11" name="Text Box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___MTRA. BEGONIA PLATA CASTAÑEDA_______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DIRECTORA</a:t>
            </a:r>
            <a:r>
              <a:rPr lang="es-ES" sz="9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 (14)</a:t>
            </a:r>
          </a:p>
        </xdr:txBody>
      </xdr:sp>
      <xdr:sp macro="" textlink="">
        <xdr:nvSpPr>
          <xdr:cNvPr id="12" name="Text Box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__L.C. VERONICA SANTOS CARDENAS______</a:t>
            </a:r>
          </a:p>
          <a:p>
            <a:pPr algn="ctr" rtl="1">
              <a:defRPr sz="1000"/>
            </a:pPr>
            <a:r>
              <a:rPr lang="es-ES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(14)</a:t>
            </a:r>
          </a:p>
        </xdr:txBody>
      </xdr:sp>
    </xdr:grpSp>
    <xdr:clientData/>
  </xdr:twoCellAnchor>
  <xdr:twoCellAnchor editAs="oneCell">
    <xdr:from>
      <xdr:col>1</xdr:col>
      <xdr:colOff>25488</xdr:colOff>
      <xdr:row>1</xdr:row>
      <xdr:rowOff>66863</xdr:rowOff>
    </xdr:from>
    <xdr:to>
      <xdr:col>3</xdr:col>
      <xdr:colOff>32698</xdr:colOff>
      <xdr:row>3</xdr:row>
      <xdr:rowOff>91109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705" y="182820"/>
          <a:ext cx="802341" cy="68685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128061</xdr:rowOff>
    </xdr:from>
    <xdr:to>
      <xdr:col>3</xdr:col>
      <xdr:colOff>990600</xdr:colOff>
      <xdr:row>4</xdr:row>
      <xdr:rowOff>718611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2562225" y="890061"/>
          <a:ext cx="485775" cy="66675"/>
        </a:xfrm>
        <a:prstGeom prst="rect">
          <a:avLst/>
        </a:prstGeom>
        <a:solidFill>
          <a:schemeClr val="lt1"/>
        </a:solidFill>
        <a:ln w="9525" cmpd="sng">
          <a:solidFill>
            <a:srgbClr val="02040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</a:t>
          </a:r>
        </a:p>
      </xdr:txBody>
    </xdr:sp>
    <xdr:clientData/>
  </xdr:twoCellAnchor>
  <xdr:twoCellAnchor>
    <xdr:from>
      <xdr:col>3</xdr:col>
      <xdr:colOff>1162049</xdr:colOff>
      <xdr:row>4</xdr:row>
      <xdr:rowOff>28576</xdr:rowOff>
    </xdr:from>
    <xdr:to>
      <xdr:col>11</xdr:col>
      <xdr:colOff>761999</xdr:colOff>
      <xdr:row>4</xdr:row>
      <xdr:rowOff>1038226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3047999" y="790576"/>
          <a:ext cx="60960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 Cuenta Pública 2021</a:t>
          </a:r>
        </a:p>
        <a:p>
          <a:pPr algn="ctr"/>
          <a:r>
            <a:rPr lang="es-MX" sz="1200" b="1"/>
            <a:t>Estado</a:t>
          </a:r>
          <a:r>
            <a:rPr lang="es-MX" sz="1200" b="1" baseline="0"/>
            <a:t> Analítico del Ejercicio del Presupuesto de Egresos</a:t>
          </a:r>
        </a:p>
        <a:p>
          <a:pPr algn="ctr"/>
          <a:r>
            <a:rPr lang="es-MX" sz="1200" b="1" baseline="0"/>
            <a:t>Clasificación Administrativa </a:t>
          </a:r>
        </a:p>
        <a:p>
          <a:pPr algn="ctr"/>
          <a:r>
            <a:rPr lang="es-MX" sz="1200" b="1" baseline="0"/>
            <a:t>(Pesos)</a:t>
          </a:r>
          <a:r>
            <a:rPr lang="es-MX" sz="1200" b="1"/>
            <a:t>   </a:t>
          </a:r>
        </a:p>
        <a:p>
          <a:pPr algn="ctr"/>
          <a:r>
            <a:rPr lang="es-MX" sz="1100" b="1" baseline="0"/>
            <a:t>                                                                                                                                                        </a:t>
          </a:r>
          <a:r>
            <a:rPr lang="es-MX" sz="1100" b="1"/>
            <a:t>Al</a:t>
          </a:r>
          <a:r>
            <a:rPr lang="es-MX" sz="1100" b="1" baseline="0"/>
            <a:t> ____ DE_____________DE____(2)</a:t>
          </a:r>
          <a:endParaRPr lang="es-MX" sz="1100" b="1"/>
        </a:p>
      </xdr:txBody>
    </xdr:sp>
    <xdr:clientData/>
  </xdr:twoCellAnchor>
  <xdr:twoCellAnchor>
    <xdr:from>
      <xdr:col>3</xdr:col>
      <xdr:colOff>677334</xdr:colOff>
      <xdr:row>14</xdr:row>
      <xdr:rowOff>179916</xdr:rowOff>
    </xdr:from>
    <xdr:to>
      <xdr:col>3</xdr:col>
      <xdr:colOff>2275417</xdr:colOff>
      <xdr:row>14</xdr:row>
      <xdr:rowOff>179916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CxnSpPr/>
      </xdr:nvCxnSpPr>
      <xdr:spPr>
        <a:xfrm>
          <a:off x="2963334" y="2846916"/>
          <a:ext cx="8360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169333</xdr:rowOff>
    </xdr:from>
    <xdr:to>
      <xdr:col>10</xdr:col>
      <xdr:colOff>571499</xdr:colOff>
      <xdr:row>14</xdr:row>
      <xdr:rowOff>169333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CxnSpPr/>
      </xdr:nvCxnSpPr>
      <xdr:spPr>
        <a:xfrm>
          <a:off x="5334000" y="2836333"/>
          <a:ext cx="285749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126999</xdr:colOff>
      <xdr:row>4</xdr:row>
      <xdr:rowOff>751417</xdr:rowOff>
    </xdr:from>
    <xdr:to>
      <xdr:col>3</xdr:col>
      <xdr:colOff>2561166</xdr:colOff>
      <xdr:row>4</xdr:row>
      <xdr:rowOff>1016000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/>
      </xdr:nvSpPr>
      <xdr:spPr>
        <a:xfrm>
          <a:off x="2412999" y="951442"/>
          <a:ext cx="63394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s-MX" sz="1000" b="1"/>
            <a:t>IMJUVE_______ (1)</a:t>
          </a:r>
        </a:p>
      </xdr:txBody>
    </xdr:sp>
    <xdr:clientData/>
  </xdr:twoCellAnchor>
  <xdr:oneCellAnchor>
    <xdr:from>
      <xdr:col>5</xdr:col>
      <xdr:colOff>0</xdr:colOff>
      <xdr:row>9</xdr:row>
      <xdr:rowOff>0</xdr:rowOff>
    </xdr:from>
    <xdr:ext cx="3375156" cy="937629"/>
    <xdr:sp macro="" textlink="">
      <xdr:nvSpPr>
        <xdr:cNvPr id="7" name="Rectángulo 6"/>
        <xdr:cNvSpPr/>
      </xdr:nvSpPr>
      <xdr:spPr>
        <a:xfrm>
          <a:off x="5461000" y="3090333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128061</xdr:rowOff>
    </xdr:from>
    <xdr:to>
      <xdr:col>3</xdr:col>
      <xdr:colOff>990600</xdr:colOff>
      <xdr:row>4</xdr:row>
      <xdr:rowOff>718611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2562225" y="890061"/>
          <a:ext cx="485775" cy="66675"/>
        </a:xfrm>
        <a:prstGeom prst="rect">
          <a:avLst/>
        </a:prstGeom>
        <a:solidFill>
          <a:schemeClr val="lt1"/>
        </a:solidFill>
        <a:ln w="9525" cmpd="sng">
          <a:solidFill>
            <a:srgbClr val="02040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</a:t>
          </a:r>
        </a:p>
      </xdr:txBody>
    </xdr:sp>
    <xdr:clientData/>
  </xdr:twoCellAnchor>
  <xdr:twoCellAnchor>
    <xdr:from>
      <xdr:col>3</xdr:col>
      <xdr:colOff>1162049</xdr:colOff>
      <xdr:row>4</xdr:row>
      <xdr:rowOff>28576</xdr:rowOff>
    </xdr:from>
    <xdr:to>
      <xdr:col>11</xdr:col>
      <xdr:colOff>761999</xdr:colOff>
      <xdr:row>4</xdr:row>
      <xdr:rowOff>1038226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3047999" y="790576"/>
          <a:ext cx="60960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 Cuenta Pública 2021</a:t>
          </a:r>
        </a:p>
        <a:p>
          <a:pPr algn="ctr"/>
          <a:r>
            <a:rPr lang="es-MX" sz="1200" b="1"/>
            <a:t>Estado</a:t>
          </a:r>
          <a:r>
            <a:rPr lang="es-MX" sz="1200" b="1" baseline="0"/>
            <a:t> Analítico del Ejercicio del Presupuesto de Egresos</a:t>
          </a:r>
        </a:p>
        <a:p>
          <a:pPr algn="ctr"/>
          <a:r>
            <a:rPr lang="es-MX" sz="1200" b="1" baseline="0"/>
            <a:t>Clasificación Administrativa </a:t>
          </a:r>
        </a:p>
        <a:p>
          <a:pPr algn="ctr"/>
          <a:r>
            <a:rPr lang="es-MX" sz="1200" b="1" baseline="0"/>
            <a:t>(Pesos)</a:t>
          </a:r>
          <a:r>
            <a:rPr lang="es-MX" sz="1200" b="1"/>
            <a:t>   </a:t>
          </a:r>
        </a:p>
        <a:p>
          <a:pPr algn="ctr"/>
          <a:r>
            <a:rPr lang="es-MX" sz="1100" b="1" baseline="0"/>
            <a:t>                                                                                                                                                        </a:t>
          </a:r>
          <a:r>
            <a:rPr lang="es-MX" sz="1100" b="1"/>
            <a:t>Al</a:t>
          </a:r>
          <a:r>
            <a:rPr lang="es-MX" sz="1100" b="1" baseline="0"/>
            <a:t> ____ DE_____________DE____(2)</a:t>
          </a:r>
          <a:endParaRPr lang="es-MX" sz="1100" b="1"/>
        </a:p>
      </xdr:txBody>
    </xdr:sp>
    <xdr:clientData/>
  </xdr:twoCellAnchor>
  <xdr:twoCellAnchor>
    <xdr:from>
      <xdr:col>3</xdr:col>
      <xdr:colOff>677334</xdr:colOff>
      <xdr:row>14</xdr:row>
      <xdr:rowOff>179916</xdr:rowOff>
    </xdr:from>
    <xdr:to>
      <xdr:col>3</xdr:col>
      <xdr:colOff>2275417</xdr:colOff>
      <xdr:row>14</xdr:row>
      <xdr:rowOff>179916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CxnSpPr/>
      </xdr:nvCxnSpPr>
      <xdr:spPr>
        <a:xfrm>
          <a:off x="2963334" y="2846916"/>
          <a:ext cx="8360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169333</xdr:rowOff>
    </xdr:from>
    <xdr:to>
      <xdr:col>10</xdr:col>
      <xdr:colOff>571499</xdr:colOff>
      <xdr:row>14</xdr:row>
      <xdr:rowOff>169333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CxnSpPr/>
      </xdr:nvCxnSpPr>
      <xdr:spPr>
        <a:xfrm>
          <a:off x="5334000" y="2836333"/>
          <a:ext cx="285749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126999</xdr:colOff>
      <xdr:row>4</xdr:row>
      <xdr:rowOff>751417</xdr:rowOff>
    </xdr:from>
    <xdr:to>
      <xdr:col>4</xdr:col>
      <xdr:colOff>254000</xdr:colOff>
      <xdr:row>4</xdr:row>
      <xdr:rowOff>1016000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 txBox="1"/>
      </xdr:nvSpPr>
      <xdr:spPr>
        <a:xfrm>
          <a:off x="2412999" y="951442"/>
          <a:ext cx="889001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s-MX" sz="1000" b="1"/>
            <a:t>Instituto</a:t>
          </a:r>
          <a:r>
            <a:rPr lang="es-MX" sz="1000" b="1" baseline="0"/>
            <a:t> Municipal de la Mujer</a:t>
          </a:r>
          <a:r>
            <a:rPr lang="es-MX" sz="1000" b="1"/>
            <a:t>_______ (1)</a:t>
          </a:r>
        </a:p>
      </xdr:txBody>
    </xdr:sp>
    <xdr:clientData/>
  </xdr:twoCellAnchor>
  <xdr:oneCellAnchor>
    <xdr:from>
      <xdr:col>5</xdr:col>
      <xdr:colOff>0</xdr:colOff>
      <xdr:row>8</xdr:row>
      <xdr:rowOff>0</xdr:rowOff>
    </xdr:from>
    <xdr:ext cx="3375156" cy="937629"/>
    <xdr:sp macro="" textlink="">
      <xdr:nvSpPr>
        <xdr:cNvPr id="7" name="Rectángulo 6"/>
        <xdr:cNvSpPr/>
      </xdr:nvSpPr>
      <xdr:spPr>
        <a:xfrm>
          <a:off x="5461000" y="2846917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57150</xdr:rowOff>
    </xdr:from>
    <xdr:to>
      <xdr:col>1</xdr:col>
      <xdr:colOff>847725</xdr:colOff>
      <xdr:row>5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876300" y="247650"/>
          <a:ext cx="647700" cy="704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</a:t>
          </a:r>
        </a:p>
      </xdr:txBody>
    </xdr:sp>
    <xdr:clientData/>
  </xdr:twoCellAnchor>
  <xdr:twoCellAnchor>
    <xdr:from>
      <xdr:col>1</xdr:col>
      <xdr:colOff>819150</xdr:colOff>
      <xdr:row>5</xdr:row>
      <xdr:rowOff>152400</xdr:rowOff>
    </xdr:from>
    <xdr:to>
      <xdr:col>2</xdr:col>
      <xdr:colOff>866775</xdr:colOff>
      <xdr:row>5</xdr:row>
      <xdr:rowOff>152400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CxnSpPr/>
      </xdr:nvCxnSpPr>
      <xdr:spPr>
        <a:xfrm>
          <a:off x="1524000" y="1104900"/>
          <a:ext cx="76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372342</xdr:colOff>
      <xdr:row>48</xdr:row>
      <xdr:rowOff>86591</xdr:rowOff>
    </xdr:from>
    <xdr:to>
      <xdr:col>11</xdr:col>
      <xdr:colOff>759844</xdr:colOff>
      <xdr:row>52</xdr:row>
      <xdr:rowOff>46701</xdr:rowOff>
    </xdr:to>
    <xdr:grpSp>
      <xdr:nvGrpSpPr>
        <xdr:cNvPr id="8" name="Group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578717" y="9897341"/>
          <a:ext cx="9404502" cy="722110"/>
          <a:chOff x="11" y="852"/>
          <a:chExt cx="676" cy="27"/>
        </a:xfrm>
      </xdr:grpSpPr>
      <xdr:sp macro="" textlink="">
        <xdr:nvSpPr>
          <xdr:cNvPr id="9" name="Text Box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___MTRA. BEGONIA PLATA CASTAÑEDA_______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DIRECTORA</a:t>
            </a:r>
            <a:r>
              <a:rPr lang="es-ES" sz="9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 (13)</a:t>
            </a:r>
          </a:p>
        </xdr:txBody>
      </xdr:sp>
      <xdr:sp macro="" textlink="">
        <xdr:nvSpPr>
          <xdr:cNvPr id="10" name="Text Box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__L.C. VERONICA SANTOS CARDENAS______</a:t>
            </a:r>
          </a:p>
          <a:p>
            <a:pPr algn="ctr" rtl="1">
              <a:defRPr sz="1000"/>
            </a:pPr>
            <a:r>
              <a:rPr lang="es-ES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(13)</a:t>
            </a:r>
          </a:p>
        </xdr:txBody>
      </xdr:sp>
    </xdr:grpSp>
    <xdr:clientData/>
  </xdr:twoCellAnchor>
  <xdr:twoCellAnchor editAs="oneCell">
    <xdr:from>
      <xdr:col>1</xdr:col>
      <xdr:colOff>103909</xdr:colOff>
      <xdr:row>1</xdr:row>
      <xdr:rowOff>60613</xdr:rowOff>
    </xdr:from>
    <xdr:to>
      <xdr:col>1</xdr:col>
      <xdr:colOff>865910</xdr:colOff>
      <xdr:row>4</xdr:row>
      <xdr:rowOff>150207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068" y="251113"/>
          <a:ext cx="762001" cy="6870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2</xdr:row>
      <xdr:rowOff>40822</xdr:rowOff>
    </xdr:from>
    <xdr:to>
      <xdr:col>9</xdr:col>
      <xdr:colOff>1152524</xdr:colOff>
      <xdr:row>2</xdr:row>
      <xdr:rowOff>1306286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1524000" y="421822"/>
          <a:ext cx="6095999" cy="15103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600" b="1">
              <a:solidFill>
                <a:sysClr val="windowText" lastClr="000000"/>
              </a:solidFill>
            </a:rPr>
            <a:t>Cuenta</a:t>
          </a:r>
          <a:r>
            <a:rPr lang="es-MX" sz="1600" b="1" baseline="0">
              <a:solidFill>
                <a:sysClr val="windowText" lastClr="000000"/>
              </a:solidFill>
            </a:rPr>
            <a:t> Pública 2021</a:t>
          </a:r>
        </a:p>
        <a:p>
          <a:pPr algn="ctr"/>
          <a:r>
            <a:rPr lang="es-MX" sz="1600" b="1" baseline="0">
              <a:solidFill>
                <a:sysClr val="windowText" lastClr="000000"/>
              </a:solidFill>
            </a:rPr>
            <a:t>Gasto por Categoría Programática </a:t>
          </a:r>
        </a:p>
        <a:p>
          <a:pPr algn="ctr"/>
          <a:r>
            <a:rPr lang="es-MX" sz="1400" b="1" baseline="0">
              <a:solidFill>
                <a:sysClr val="windowText" lastClr="000000"/>
              </a:solidFill>
            </a:rPr>
            <a:t>(Pesos)</a:t>
          </a:r>
        </a:p>
        <a:p>
          <a:pPr algn="r"/>
          <a:r>
            <a:rPr lang="es-MX" sz="1050">
              <a:solidFill>
                <a:sysClr val="windowText" lastClr="000000"/>
              </a:solidFill>
            </a:rPr>
            <a:t>Al 31 de Diciembre de 2021 (2)</a:t>
          </a:r>
          <a:endParaRPr lang="es-MX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24491</xdr:colOff>
      <xdr:row>2</xdr:row>
      <xdr:rowOff>929368</xdr:rowOff>
    </xdr:from>
    <xdr:to>
      <xdr:col>2</xdr:col>
      <xdr:colOff>585107</xdr:colOff>
      <xdr:row>2</xdr:row>
      <xdr:rowOff>1156608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786491" y="567418"/>
          <a:ext cx="1322616" cy="8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 b="1"/>
            <a:t>MUNICIPIO DE      JOCOTITLAN     No. 3028</a:t>
          </a:r>
        </a:p>
      </xdr:txBody>
    </xdr:sp>
    <xdr:clientData/>
  </xdr:twoCellAnchor>
  <xdr:twoCellAnchor>
    <xdr:from>
      <xdr:col>1</xdr:col>
      <xdr:colOff>79375</xdr:colOff>
      <xdr:row>43</xdr:row>
      <xdr:rowOff>95250</xdr:rowOff>
    </xdr:from>
    <xdr:to>
      <xdr:col>10</xdr:col>
      <xdr:colOff>229054</xdr:colOff>
      <xdr:row>47</xdr:row>
      <xdr:rowOff>55360</xdr:rowOff>
    </xdr:to>
    <xdr:grpSp>
      <xdr:nvGrpSpPr>
        <xdr:cNvPr id="5" name="Group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54000" y="9159875"/>
          <a:ext cx="12675054" cy="722110"/>
          <a:chOff x="11" y="852"/>
          <a:chExt cx="676" cy="27"/>
        </a:xfrm>
      </xdr:grpSpPr>
      <xdr:sp macro="" textlink="">
        <xdr:nvSpPr>
          <xdr:cNvPr id="6" name="Text Box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16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___MTRA. BEGONIA PLATA CASTAÑEDA_______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DIRECTORA</a:t>
            </a:r>
            <a:r>
              <a:rPr lang="es-ES" sz="9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 (13)</a:t>
            </a:r>
          </a:p>
        </xdr:txBody>
      </xdr:sp>
      <xdr:sp macro="" textlink="">
        <xdr:nvSpPr>
          <xdr:cNvPr id="7" name="Text Box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3" y="855"/>
            <a:ext cx="17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__L.C. VERONICA SANTOS CARDENAS______</a:t>
            </a:r>
          </a:p>
          <a:p>
            <a:pPr algn="ctr" rtl="1">
              <a:defRPr sz="1000"/>
            </a:pPr>
            <a:r>
              <a:rPr lang="es-ES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(13)</a:t>
            </a:r>
          </a:p>
        </xdr:txBody>
      </xdr:sp>
    </xdr:grpSp>
    <xdr:clientData/>
  </xdr:twoCellAnchor>
  <xdr:twoCellAnchor editAs="oneCell">
    <xdr:from>
      <xdr:col>1</xdr:col>
      <xdr:colOff>313764</xdr:colOff>
      <xdr:row>2</xdr:row>
      <xdr:rowOff>201705</xdr:rowOff>
    </xdr:from>
    <xdr:to>
      <xdr:col>1</xdr:col>
      <xdr:colOff>1075765</xdr:colOff>
      <xdr:row>2</xdr:row>
      <xdr:rowOff>888776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" y="526676"/>
          <a:ext cx="762001" cy="687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146538</xdr:rowOff>
    </xdr:from>
    <xdr:to>
      <xdr:col>1</xdr:col>
      <xdr:colOff>815386</xdr:colOff>
      <xdr:row>3</xdr:row>
      <xdr:rowOff>5809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73" y="241788"/>
          <a:ext cx="720136" cy="643252"/>
        </a:xfrm>
        <a:prstGeom prst="rect">
          <a:avLst/>
        </a:prstGeom>
      </xdr:spPr>
    </xdr:pic>
    <xdr:clientData/>
  </xdr:twoCellAnchor>
  <xdr:twoCellAnchor>
    <xdr:from>
      <xdr:col>2</xdr:col>
      <xdr:colOff>1341873</xdr:colOff>
      <xdr:row>957</xdr:row>
      <xdr:rowOff>75362</xdr:rowOff>
    </xdr:from>
    <xdr:to>
      <xdr:col>8</xdr:col>
      <xdr:colOff>680959</xdr:colOff>
      <xdr:row>961</xdr:row>
      <xdr:rowOff>152703</xdr:rowOff>
    </xdr:to>
    <xdr:grpSp>
      <xdr:nvGrpSpPr>
        <xdr:cNvPr id="7" name="Group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335194" y="172654755"/>
          <a:ext cx="9109015" cy="730484"/>
          <a:chOff x="11" y="852"/>
          <a:chExt cx="676" cy="27"/>
        </a:xfrm>
      </xdr:grpSpPr>
      <xdr:sp macro="" textlink="">
        <xdr:nvSpPr>
          <xdr:cNvPr id="8" name="Text Box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___MTRA. BEGONIA PLATA CASTAÑEDA_______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DIRECTORA</a:t>
            </a:r>
            <a:r>
              <a:rPr lang="es-ES" sz="9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 (15)</a:t>
            </a:r>
          </a:p>
        </xdr:txBody>
      </xdr:sp>
      <xdr:sp macro="" textlink="">
        <xdr:nvSpPr>
          <xdr:cNvPr id="9" name="Text Box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__L.C. VERONICA SANTOS CARDENAS______</a:t>
            </a:r>
          </a:p>
          <a:p>
            <a:pPr algn="ctr" rtl="1">
              <a:defRPr sz="1000"/>
            </a:pPr>
            <a:r>
              <a:rPr lang="es-ES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(15)</a:t>
            </a:r>
          </a:p>
        </xdr:txBody>
      </xdr:sp>
    </xdr:grpSp>
    <xdr:clientData/>
  </xdr:twoCellAnchor>
  <xdr:twoCellAnchor editAs="oneCell">
    <xdr:from>
      <xdr:col>1</xdr:col>
      <xdr:colOff>68873</xdr:colOff>
      <xdr:row>1</xdr:row>
      <xdr:rowOff>123825</xdr:rowOff>
    </xdr:from>
    <xdr:to>
      <xdr:col>1</xdr:col>
      <xdr:colOff>840398</xdr:colOff>
      <xdr:row>3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98" y="219075"/>
          <a:ext cx="771525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88446</xdr:rowOff>
    </xdr:from>
    <xdr:to>
      <xdr:col>2</xdr:col>
      <xdr:colOff>420531</xdr:colOff>
      <xdr:row>3</xdr:row>
      <xdr:rowOff>95864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946" y="204107"/>
          <a:ext cx="665460" cy="667364"/>
        </a:xfrm>
        <a:prstGeom prst="rect">
          <a:avLst/>
        </a:prstGeom>
      </xdr:spPr>
    </xdr:pic>
    <xdr:clientData/>
  </xdr:twoCellAnchor>
  <xdr:twoCellAnchor>
    <xdr:from>
      <xdr:col>4</xdr:col>
      <xdr:colOff>95250</xdr:colOff>
      <xdr:row>485</xdr:row>
      <xdr:rowOff>147410</xdr:rowOff>
    </xdr:from>
    <xdr:to>
      <xdr:col>11</xdr:col>
      <xdr:colOff>539655</xdr:colOff>
      <xdr:row>490</xdr:row>
      <xdr:rowOff>57627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428750" y="96794410"/>
          <a:ext cx="9112155" cy="703967"/>
          <a:chOff x="11" y="852"/>
          <a:chExt cx="676" cy="27"/>
        </a:xfrm>
      </xdr:grpSpPr>
      <xdr:sp macro="" textlink="">
        <xdr:nvSpPr>
          <xdr:cNvPr id="7" name="Text Box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___MTRA. BEGONIA PLATA CASTAÑEDA_______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DIRECTORA</a:t>
            </a:r>
            <a:r>
              <a:rPr lang="es-ES" sz="9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 (9)</a:t>
            </a:r>
          </a:p>
        </xdr:txBody>
      </xdr:sp>
      <xdr:sp macro="" textlink="">
        <xdr:nvSpPr>
          <xdr:cNvPr id="8" name="Text Box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__L.C. VERONICA SANTOS CARDENAS______</a:t>
            </a:r>
          </a:p>
          <a:p>
            <a:pPr algn="ctr" rtl="1">
              <a:defRPr sz="1000"/>
            </a:pPr>
            <a:r>
              <a:rPr lang="es-ES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(9)</a:t>
            </a:r>
          </a:p>
        </xdr:txBody>
      </xdr:sp>
    </xdr:grpSp>
    <xdr:clientData/>
  </xdr:twoCellAnchor>
  <xdr:twoCellAnchor editAs="oneCell">
    <xdr:from>
      <xdr:col>1</xdr:col>
      <xdr:colOff>54180</xdr:colOff>
      <xdr:row>1</xdr:row>
      <xdr:rowOff>81890</xdr:rowOff>
    </xdr:from>
    <xdr:to>
      <xdr:col>3</xdr:col>
      <xdr:colOff>29687</xdr:colOff>
      <xdr:row>3</xdr:row>
      <xdr:rowOff>98219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155" y="196190"/>
          <a:ext cx="775607" cy="6735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85725</xdr:rowOff>
    </xdr:from>
    <xdr:to>
      <xdr:col>1</xdr:col>
      <xdr:colOff>815386</xdr:colOff>
      <xdr:row>3</xdr:row>
      <xdr:rowOff>5809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720136" cy="701134"/>
        </a:xfrm>
        <a:prstGeom prst="rect">
          <a:avLst/>
        </a:prstGeom>
      </xdr:spPr>
    </xdr:pic>
    <xdr:clientData/>
  </xdr:twoCellAnchor>
  <xdr:twoCellAnchor>
    <xdr:from>
      <xdr:col>2</xdr:col>
      <xdr:colOff>979506</xdr:colOff>
      <xdr:row>948</xdr:row>
      <xdr:rowOff>143969</xdr:rowOff>
    </xdr:from>
    <xdr:to>
      <xdr:col>7</xdr:col>
      <xdr:colOff>745855</xdr:colOff>
      <xdr:row>953</xdr:row>
      <xdr:rowOff>33373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972827" y="320714648"/>
          <a:ext cx="13182992" cy="705832"/>
          <a:chOff x="62" y="853"/>
          <a:chExt cx="625" cy="26"/>
        </a:xfrm>
      </xdr:grpSpPr>
      <xdr:sp macro="" textlink="">
        <xdr:nvSpPr>
          <xdr:cNvPr id="7" name="Text Box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" y="853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___MTRA. BEGONIA PLATA CASTAÑEDA_______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DIRECTORA</a:t>
            </a:r>
            <a:r>
              <a:rPr lang="es-ES" sz="9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 (9)</a:t>
            </a:r>
          </a:p>
        </xdr:txBody>
      </xdr:sp>
      <xdr:sp macro="" textlink="">
        <xdr:nvSpPr>
          <xdr:cNvPr id="8" name="Text Box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__L.C. VERONICA SANTOS CARDENAS______</a:t>
            </a:r>
          </a:p>
          <a:p>
            <a:pPr algn="ctr" rtl="1">
              <a:defRPr sz="1000"/>
            </a:pPr>
            <a:r>
              <a:rPr lang="es-ES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(9)</a:t>
            </a:r>
          </a:p>
        </xdr:txBody>
      </xdr:sp>
    </xdr:grpSp>
    <xdr:clientData/>
  </xdr:twoCellAnchor>
  <xdr:twoCellAnchor editAs="oneCell">
    <xdr:from>
      <xdr:col>1</xdr:col>
      <xdr:colOff>93052</xdr:colOff>
      <xdr:row>1</xdr:row>
      <xdr:rowOff>100379</xdr:rowOff>
    </xdr:from>
    <xdr:to>
      <xdr:col>1</xdr:col>
      <xdr:colOff>868659</xdr:colOff>
      <xdr:row>2</xdr:row>
      <xdr:rowOff>517491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5629"/>
          <a:ext cx="775607" cy="6735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180976</xdr:rowOff>
    </xdr:from>
    <xdr:to>
      <xdr:col>3</xdr:col>
      <xdr:colOff>990600</xdr:colOff>
      <xdr:row>4</xdr:row>
      <xdr:rowOff>771526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2562225" y="942976"/>
          <a:ext cx="485775" cy="9525"/>
        </a:xfrm>
        <a:prstGeom prst="rect">
          <a:avLst/>
        </a:prstGeom>
        <a:solidFill>
          <a:schemeClr val="lt1"/>
        </a:solidFill>
        <a:ln w="9525" cmpd="sng">
          <a:solidFill>
            <a:srgbClr val="02040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</a:t>
          </a:r>
        </a:p>
      </xdr:txBody>
    </xdr:sp>
    <xdr:clientData/>
  </xdr:twoCellAnchor>
  <xdr:twoCellAnchor>
    <xdr:from>
      <xdr:col>3</xdr:col>
      <xdr:colOff>1162050</xdr:colOff>
      <xdr:row>4</xdr:row>
      <xdr:rowOff>28576</xdr:rowOff>
    </xdr:from>
    <xdr:to>
      <xdr:col>11</xdr:col>
      <xdr:colOff>466725</xdr:colOff>
      <xdr:row>4</xdr:row>
      <xdr:rowOff>1111250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048000" y="790576"/>
          <a:ext cx="5800725" cy="158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 Cuenta Pública 2021</a:t>
          </a:r>
        </a:p>
        <a:p>
          <a:pPr algn="ctr"/>
          <a:r>
            <a:rPr lang="es-MX" sz="1200" b="1"/>
            <a:t>Estado</a:t>
          </a:r>
          <a:r>
            <a:rPr lang="es-MX" sz="1200" b="1" baseline="0"/>
            <a:t> Analítico del Ejercicio del Presupuesto de Egresos</a:t>
          </a:r>
        </a:p>
        <a:p>
          <a:pPr algn="ctr"/>
          <a:r>
            <a:rPr lang="es-MX" sz="1200" b="1" baseline="0"/>
            <a:t>Clasificación Económica (por  Tipo de Gasto)</a:t>
          </a:r>
        </a:p>
        <a:p>
          <a:pPr algn="ctr"/>
          <a:r>
            <a:rPr lang="es-MX" sz="1200" b="1" baseline="0"/>
            <a:t>(Pesos)</a:t>
          </a:r>
          <a:r>
            <a:rPr lang="es-MX" sz="1200" b="1"/>
            <a:t>   </a:t>
          </a:r>
        </a:p>
        <a:p>
          <a:pPr algn="r"/>
          <a:r>
            <a:rPr lang="es-MX" sz="1200" b="1" baseline="0"/>
            <a:t>  Del 1 de Enero al 31 de Diciembre de 2021 (2) )</a:t>
          </a:r>
          <a:endParaRPr lang="es-MX" sz="1200" b="1"/>
        </a:p>
      </xdr:txBody>
    </xdr:sp>
    <xdr:clientData/>
  </xdr:twoCellAnchor>
  <xdr:twoCellAnchor>
    <xdr:from>
      <xdr:col>3</xdr:col>
      <xdr:colOff>63499</xdr:colOff>
      <xdr:row>4</xdr:row>
      <xdr:rowOff>814917</xdr:rowOff>
    </xdr:from>
    <xdr:to>
      <xdr:col>5</xdr:col>
      <xdr:colOff>232832</xdr:colOff>
      <xdr:row>4</xdr:row>
      <xdr:rowOff>1090083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/>
      </xdr:nvSpPr>
      <xdr:spPr>
        <a:xfrm>
          <a:off x="2349499" y="1576917"/>
          <a:ext cx="2899833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Municipio        JOCOTITLAN     No. 3028 (1)</a:t>
          </a:r>
        </a:p>
      </xdr:txBody>
    </xdr:sp>
    <xdr:clientData/>
  </xdr:twoCellAnchor>
  <xdr:twoCellAnchor>
    <xdr:from>
      <xdr:col>3</xdr:col>
      <xdr:colOff>232833</xdr:colOff>
      <xdr:row>19</xdr:row>
      <xdr:rowOff>121719</xdr:rowOff>
    </xdr:from>
    <xdr:to>
      <xdr:col>11</xdr:col>
      <xdr:colOff>153549</xdr:colOff>
      <xdr:row>23</xdr:row>
      <xdr:rowOff>135319</xdr:rowOff>
    </xdr:to>
    <xdr:grpSp>
      <xdr:nvGrpSpPr>
        <xdr:cNvPr id="12" name="Group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645583" y="6360594"/>
          <a:ext cx="8302716" cy="775600"/>
          <a:chOff x="11" y="852"/>
          <a:chExt cx="598" cy="29"/>
        </a:xfrm>
      </xdr:grpSpPr>
      <xdr:sp macro="" textlink="">
        <xdr:nvSpPr>
          <xdr:cNvPr id="13" name="Text Box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___MTRA. BEGONIA PLATA CASTAÑEDA_______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DIRECTORA</a:t>
            </a:r>
            <a:r>
              <a:rPr lang="es-ES" sz="9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 (18)</a:t>
            </a:r>
          </a:p>
        </xdr:txBody>
      </xdr:sp>
      <xdr:sp macro="" textlink="">
        <xdr:nvSpPr>
          <xdr:cNvPr id="14" name="Text Box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6" y="857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__L.C. VERONICA SANTOS CARDENAS______</a:t>
            </a:r>
          </a:p>
          <a:p>
            <a:pPr algn="ctr" rtl="1">
              <a:defRPr sz="1000"/>
            </a:pPr>
            <a:r>
              <a:rPr lang="es-ES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(18)</a:t>
            </a:r>
          </a:p>
        </xdr:txBody>
      </xdr:sp>
    </xdr:grpSp>
    <xdr:clientData/>
  </xdr:twoCellAnchor>
  <xdr:twoCellAnchor editAs="oneCell">
    <xdr:from>
      <xdr:col>3</xdr:col>
      <xdr:colOff>264583</xdr:colOff>
      <xdr:row>4</xdr:row>
      <xdr:rowOff>155576</xdr:rowOff>
    </xdr:from>
    <xdr:to>
      <xdr:col>3</xdr:col>
      <xdr:colOff>1026584</xdr:colOff>
      <xdr:row>4</xdr:row>
      <xdr:rowOff>842647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0583" y="917576"/>
          <a:ext cx="762001" cy="6870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1162049</xdr:colOff>
      <xdr:row>4</xdr:row>
      <xdr:rowOff>28575</xdr:rowOff>
    </xdr:from>
    <xdr:to>
      <xdr:col>11</xdr:col>
      <xdr:colOff>761999</xdr:colOff>
      <xdr:row>4</xdr:row>
      <xdr:rowOff>1312332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047999" y="790575"/>
          <a:ext cx="6096000" cy="1598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 Cuenta Pública 2021</a:t>
          </a:r>
        </a:p>
        <a:p>
          <a:pPr algn="ctr"/>
          <a:r>
            <a:rPr lang="es-MX" sz="1400" b="1"/>
            <a:t>Estado</a:t>
          </a:r>
          <a:r>
            <a:rPr lang="es-MX" sz="1400" b="1" baseline="0"/>
            <a:t> Analítico del Ejercicio del Presupuesto de Egresos</a:t>
          </a:r>
        </a:p>
        <a:p>
          <a:pPr algn="ctr"/>
          <a:r>
            <a:rPr lang="es-MX" sz="1400" b="1" baseline="0"/>
            <a:t>Clasificación Administrativa </a:t>
          </a:r>
        </a:p>
        <a:p>
          <a:pPr algn="ctr"/>
          <a:r>
            <a:rPr lang="es-MX" sz="1400" b="1" baseline="0"/>
            <a:t>(Pesos)</a:t>
          </a:r>
          <a:r>
            <a:rPr lang="es-MX" sz="1400" b="1"/>
            <a:t>   </a:t>
          </a:r>
        </a:p>
        <a:p>
          <a:pPr algn="ctr"/>
          <a:r>
            <a:rPr lang="es-MX" sz="1200" b="1" baseline="0"/>
            <a:t>                                                                                                                                                        </a:t>
          </a:r>
          <a:r>
            <a:rPr lang="es-MX" sz="1200" b="1"/>
            <a:t>Al</a:t>
          </a:r>
          <a:r>
            <a:rPr lang="es-MX" sz="1200" b="1" baseline="0"/>
            <a:t> ____ DE_____________DE____(2)</a:t>
          </a:r>
          <a:endParaRPr lang="es-MX" sz="1200" b="1"/>
        </a:p>
      </xdr:txBody>
    </xdr:sp>
    <xdr:clientData/>
  </xdr:twoCellAnchor>
  <xdr:twoCellAnchor>
    <xdr:from>
      <xdr:col>3</xdr:col>
      <xdr:colOff>137582</xdr:colOff>
      <xdr:row>4</xdr:row>
      <xdr:rowOff>910167</xdr:rowOff>
    </xdr:from>
    <xdr:to>
      <xdr:col>3</xdr:col>
      <xdr:colOff>2921000</xdr:colOff>
      <xdr:row>4</xdr:row>
      <xdr:rowOff>1174750</xdr:rowOff>
    </xdr:to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2423582" y="948267"/>
          <a:ext cx="621243" cy="74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s-MX" sz="1200" b="1"/>
            <a:t>Municipio_______ (1)</a:t>
          </a:r>
        </a:p>
      </xdr:txBody>
    </xdr:sp>
    <xdr:clientData/>
  </xdr:twoCellAnchor>
  <xdr:twoCellAnchor>
    <xdr:from>
      <xdr:col>3</xdr:col>
      <xdr:colOff>276225</xdr:colOff>
      <xdr:row>4</xdr:row>
      <xdr:rowOff>128061</xdr:rowOff>
    </xdr:from>
    <xdr:to>
      <xdr:col>3</xdr:col>
      <xdr:colOff>1227666</xdr:colOff>
      <xdr:row>4</xdr:row>
      <xdr:rowOff>899583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2562225" y="890061"/>
          <a:ext cx="484716" cy="66672"/>
        </a:xfrm>
        <a:prstGeom prst="rect">
          <a:avLst/>
        </a:prstGeom>
        <a:solidFill>
          <a:schemeClr val="lt1"/>
        </a:solidFill>
        <a:ln w="9525" cmpd="sng">
          <a:solidFill>
            <a:srgbClr val="02040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</a:t>
          </a:r>
        </a:p>
      </xdr:txBody>
    </xdr:sp>
    <xdr:clientData/>
  </xdr:twoCellAnchor>
  <xdr:twoCellAnchor>
    <xdr:from>
      <xdr:col>3</xdr:col>
      <xdr:colOff>148167</xdr:colOff>
      <xdr:row>65</xdr:row>
      <xdr:rowOff>137584</xdr:rowOff>
    </xdr:from>
    <xdr:to>
      <xdr:col>11</xdr:col>
      <xdr:colOff>377882</xdr:colOff>
      <xdr:row>69</xdr:row>
      <xdr:rowOff>97694</xdr:rowOff>
    </xdr:to>
    <xdr:grpSp>
      <xdr:nvGrpSpPr>
        <xdr:cNvPr id="9" name="Group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883834" y="14880167"/>
          <a:ext cx="9098548" cy="722110"/>
          <a:chOff x="11" y="852"/>
          <a:chExt cx="676" cy="27"/>
        </a:xfrm>
      </xdr:grpSpPr>
      <xdr:sp macro="" textlink="">
        <xdr:nvSpPr>
          <xdr:cNvPr id="10" name="Text Box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___MTRA. BEGONIA PLATA CASTAÑEDA_______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DIRECTORA</a:t>
            </a:r>
            <a:r>
              <a:rPr lang="es-ES" sz="9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 (13)</a:t>
            </a:r>
          </a:p>
        </xdr:txBody>
      </xdr:sp>
      <xdr:sp macro="" textlink="">
        <xdr:nvSpPr>
          <xdr:cNvPr id="11" name="Text Box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__L.C. VERONICA SANTOS CARDENAS______</a:t>
            </a:r>
          </a:p>
          <a:p>
            <a:pPr algn="ctr" rtl="1">
              <a:defRPr sz="1000"/>
            </a:pPr>
            <a:r>
              <a:rPr lang="es-ES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(13)</a:t>
            </a:r>
          </a:p>
        </xdr:txBody>
      </xdr:sp>
    </xdr:grpSp>
    <xdr:clientData/>
  </xdr:twoCellAnchor>
  <xdr:oneCellAnchor>
    <xdr:from>
      <xdr:col>4</xdr:col>
      <xdr:colOff>545507</xdr:colOff>
      <xdr:row>20</xdr:row>
      <xdr:rowOff>49769</xdr:rowOff>
    </xdr:from>
    <xdr:ext cx="3375156" cy="937629"/>
    <xdr:sp macro="" textlink="">
      <xdr:nvSpPr>
        <xdr:cNvPr id="3" name="Rectángulo 2"/>
        <xdr:cNvSpPr/>
      </xdr:nvSpPr>
      <xdr:spPr>
        <a:xfrm>
          <a:off x="5297424" y="5479019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128061</xdr:rowOff>
    </xdr:from>
    <xdr:to>
      <xdr:col>3</xdr:col>
      <xdr:colOff>990600</xdr:colOff>
      <xdr:row>4</xdr:row>
      <xdr:rowOff>718611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2562225" y="890061"/>
          <a:ext cx="485775" cy="66675"/>
        </a:xfrm>
        <a:prstGeom prst="rect">
          <a:avLst/>
        </a:prstGeom>
        <a:solidFill>
          <a:schemeClr val="lt1"/>
        </a:solidFill>
        <a:ln w="9525" cmpd="sng">
          <a:solidFill>
            <a:srgbClr val="02040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</a:t>
          </a:r>
        </a:p>
      </xdr:txBody>
    </xdr:sp>
    <xdr:clientData/>
  </xdr:twoCellAnchor>
  <xdr:twoCellAnchor>
    <xdr:from>
      <xdr:col>3</xdr:col>
      <xdr:colOff>1162049</xdr:colOff>
      <xdr:row>4</xdr:row>
      <xdr:rowOff>28576</xdr:rowOff>
    </xdr:from>
    <xdr:to>
      <xdr:col>11</xdr:col>
      <xdr:colOff>761999</xdr:colOff>
      <xdr:row>4</xdr:row>
      <xdr:rowOff>1238250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047999" y="790576"/>
          <a:ext cx="6096000" cy="161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 </a:t>
          </a:r>
          <a:r>
            <a:rPr lang="es-MX" sz="1200" b="1"/>
            <a:t>Cuenta Pública 2021</a:t>
          </a:r>
        </a:p>
        <a:p>
          <a:pPr algn="ctr"/>
          <a:r>
            <a:rPr lang="es-MX" sz="1200" b="1"/>
            <a:t>Estado</a:t>
          </a:r>
          <a:r>
            <a:rPr lang="es-MX" sz="1200" b="1" baseline="0"/>
            <a:t> Analítico del Ejercicio del Presupuesto de Egresos</a:t>
          </a:r>
        </a:p>
        <a:p>
          <a:pPr algn="ctr"/>
          <a:r>
            <a:rPr lang="es-MX" sz="1200" b="1" baseline="0"/>
            <a:t>Clasificación Administrativa </a:t>
          </a:r>
        </a:p>
        <a:p>
          <a:pPr algn="ctr"/>
          <a:r>
            <a:rPr lang="es-MX" sz="1200" b="1" baseline="0"/>
            <a:t>( Pesos)</a:t>
          </a:r>
          <a:r>
            <a:rPr lang="es-MX" sz="1200" b="1"/>
            <a:t>   </a:t>
          </a:r>
        </a:p>
        <a:p>
          <a:pPr algn="ctr"/>
          <a:r>
            <a:rPr lang="es-MX" sz="1200" b="1" baseline="0"/>
            <a:t>                                                                                                                                  </a:t>
          </a:r>
          <a:r>
            <a:rPr lang="es-MX" sz="1100" b="1" baseline="0"/>
            <a:t>                    Al 31 de Diciembre de 2021 (2))</a:t>
          </a:r>
          <a:endParaRPr lang="es-MX" sz="1100" b="1"/>
        </a:p>
      </xdr:txBody>
    </xdr:sp>
    <xdr:clientData/>
  </xdr:twoCellAnchor>
  <xdr:twoCellAnchor>
    <xdr:from>
      <xdr:col>3</xdr:col>
      <xdr:colOff>74082</xdr:colOff>
      <xdr:row>4</xdr:row>
      <xdr:rowOff>825501</xdr:rowOff>
    </xdr:from>
    <xdr:to>
      <xdr:col>5</xdr:col>
      <xdr:colOff>444500</xdr:colOff>
      <xdr:row>4</xdr:row>
      <xdr:rowOff>1090084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883832" y="1587501"/>
          <a:ext cx="3820585" cy="264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s-MX" sz="900" b="1"/>
            <a:t>SISTEMA</a:t>
          </a:r>
          <a:r>
            <a:rPr lang="es-MX" sz="900" b="1" baseline="0"/>
            <a:t> DESCENTRALIZADO MUNICIPAL DIF DE  </a:t>
          </a:r>
          <a:r>
            <a:rPr lang="es-MX" sz="900" b="1"/>
            <a:t> JOCOTITLAN     No. 3028</a:t>
          </a:r>
          <a:endParaRPr lang="es-MX" sz="900"/>
        </a:p>
      </xdr:txBody>
    </xdr:sp>
    <xdr:clientData/>
  </xdr:twoCellAnchor>
  <xdr:twoCellAnchor>
    <xdr:from>
      <xdr:col>2</xdr:col>
      <xdr:colOff>232833</xdr:colOff>
      <xdr:row>21</xdr:row>
      <xdr:rowOff>142875</xdr:rowOff>
    </xdr:from>
    <xdr:to>
      <xdr:col>11</xdr:col>
      <xdr:colOff>473131</xdr:colOff>
      <xdr:row>25</xdr:row>
      <xdr:rowOff>102985</xdr:rowOff>
    </xdr:to>
    <xdr:grpSp>
      <xdr:nvGrpSpPr>
        <xdr:cNvPr id="7" name="Group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756833" y="5794375"/>
          <a:ext cx="9114423" cy="722110"/>
          <a:chOff x="11" y="852"/>
          <a:chExt cx="676" cy="27"/>
        </a:xfrm>
      </xdr:grpSpPr>
      <xdr:sp macro="" textlink="">
        <xdr:nvSpPr>
          <xdr:cNvPr id="8" name="Text Box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___MTRA. BEGONIA PLATA CASTAÑEDA_______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DIRECTORA</a:t>
            </a:r>
            <a:r>
              <a:rPr lang="es-ES" sz="9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 (13)</a:t>
            </a:r>
          </a:p>
        </xdr:txBody>
      </xdr:sp>
      <xdr:sp macro="" textlink="">
        <xdr:nvSpPr>
          <xdr:cNvPr id="9" name="Text Box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900" b="0" i="0" u="sng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__L.C. VERONICA SANTOS CARDENAS______</a:t>
            </a:r>
          </a:p>
          <a:p>
            <a:pPr algn="ctr" rtl="1">
              <a:defRPr sz="1000"/>
            </a:pPr>
            <a:r>
              <a:rPr lang="es-ES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(13)</a:t>
            </a:r>
          </a:p>
        </xdr:txBody>
      </xdr:sp>
    </xdr:grpSp>
    <xdr:clientData/>
  </xdr:twoCellAnchor>
  <xdr:twoCellAnchor editAs="oneCell">
    <xdr:from>
      <xdr:col>3</xdr:col>
      <xdr:colOff>253999</xdr:colOff>
      <xdr:row>4</xdr:row>
      <xdr:rowOff>70910</xdr:rowOff>
    </xdr:from>
    <xdr:to>
      <xdr:col>3</xdr:col>
      <xdr:colOff>1016000</xdr:colOff>
      <xdr:row>4</xdr:row>
      <xdr:rowOff>757981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49" y="832910"/>
          <a:ext cx="762001" cy="6870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128061</xdr:rowOff>
    </xdr:from>
    <xdr:to>
      <xdr:col>3</xdr:col>
      <xdr:colOff>990600</xdr:colOff>
      <xdr:row>4</xdr:row>
      <xdr:rowOff>718611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2562225" y="890061"/>
          <a:ext cx="485775" cy="66675"/>
        </a:xfrm>
        <a:prstGeom prst="rect">
          <a:avLst/>
        </a:prstGeom>
        <a:solidFill>
          <a:schemeClr val="lt1"/>
        </a:solidFill>
        <a:ln w="9525" cmpd="sng">
          <a:solidFill>
            <a:srgbClr val="02040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</a:t>
          </a:r>
        </a:p>
      </xdr:txBody>
    </xdr:sp>
    <xdr:clientData/>
  </xdr:twoCellAnchor>
  <xdr:twoCellAnchor>
    <xdr:from>
      <xdr:col>3</xdr:col>
      <xdr:colOff>1162049</xdr:colOff>
      <xdr:row>4</xdr:row>
      <xdr:rowOff>28576</xdr:rowOff>
    </xdr:from>
    <xdr:to>
      <xdr:col>11</xdr:col>
      <xdr:colOff>761999</xdr:colOff>
      <xdr:row>4</xdr:row>
      <xdr:rowOff>1038226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047999" y="790576"/>
          <a:ext cx="60960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 </a:t>
          </a:r>
          <a:r>
            <a:rPr lang="es-MX" sz="1200" b="1"/>
            <a:t>Cuenta Pública 2021</a:t>
          </a:r>
        </a:p>
        <a:p>
          <a:pPr algn="ctr"/>
          <a:r>
            <a:rPr lang="es-MX" sz="1200" b="1"/>
            <a:t>Estado</a:t>
          </a:r>
          <a:r>
            <a:rPr lang="es-MX" sz="1200" b="1" baseline="0"/>
            <a:t> Analítico del Ejercicio del Presupuesto de Egresos</a:t>
          </a:r>
        </a:p>
        <a:p>
          <a:pPr algn="ctr"/>
          <a:r>
            <a:rPr lang="es-MX" sz="1200" b="1" baseline="0"/>
            <a:t>Clasificación Administrativa </a:t>
          </a:r>
        </a:p>
        <a:p>
          <a:pPr algn="ctr"/>
          <a:r>
            <a:rPr lang="es-MX" sz="1200" b="1" baseline="0"/>
            <a:t>(Pesos)</a:t>
          </a:r>
          <a:r>
            <a:rPr lang="es-MX" sz="1200" b="1"/>
            <a:t>   </a:t>
          </a:r>
        </a:p>
        <a:p>
          <a:pPr algn="ctr"/>
          <a:r>
            <a:rPr lang="es-MX" sz="1100" b="1" baseline="0"/>
            <a:t>                                                                                                                                                        </a:t>
          </a:r>
          <a:r>
            <a:rPr lang="es-MX" sz="1100" b="1"/>
            <a:t>Al</a:t>
          </a:r>
          <a:r>
            <a:rPr lang="es-MX" sz="1100" b="1" baseline="0"/>
            <a:t> ____ DE_____________DE____(2</a:t>
          </a:r>
          <a:r>
            <a:rPr lang="es-MX" sz="1050" b="1" baseline="0"/>
            <a:t>)</a:t>
          </a:r>
          <a:endParaRPr lang="es-MX" sz="1050" b="1"/>
        </a:p>
      </xdr:txBody>
    </xdr:sp>
    <xdr:clientData/>
  </xdr:twoCellAnchor>
  <xdr:twoCellAnchor>
    <xdr:from>
      <xdr:col>2</xdr:col>
      <xdr:colOff>243417</xdr:colOff>
      <xdr:row>28</xdr:row>
      <xdr:rowOff>190499</xdr:rowOff>
    </xdr:from>
    <xdr:to>
      <xdr:col>3</xdr:col>
      <xdr:colOff>1555750</xdr:colOff>
      <xdr:row>28</xdr:row>
      <xdr:rowOff>190499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CxnSpPr/>
      </xdr:nvCxnSpPr>
      <xdr:spPr>
        <a:xfrm>
          <a:off x="1767417" y="6678082"/>
          <a:ext cx="159808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10584</xdr:colOff>
      <xdr:row>29</xdr:row>
      <xdr:rowOff>21167</xdr:rowOff>
    </xdr:from>
    <xdr:to>
      <xdr:col>11</xdr:col>
      <xdr:colOff>719667</xdr:colOff>
      <xdr:row>29</xdr:row>
      <xdr:rowOff>21168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CxnSpPr/>
      </xdr:nvCxnSpPr>
      <xdr:spPr>
        <a:xfrm>
          <a:off x="8382001" y="6699250"/>
          <a:ext cx="2815166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126999</xdr:colOff>
      <xdr:row>4</xdr:row>
      <xdr:rowOff>751417</xdr:rowOff>
    </xdr:from>
    <xdr:to>
      <xdr:col>3</xdr:col>
      <xdr:colOff>1513417</xdr:colOff>
      <xdr:row>4</xdr:row>
      <xdr:rowOff>1016000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2412999" y="951442"/>
          <a:ext cx="63394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s-MX" sz="1000" b="1"/>
            <a:t>ODAS </a:t>
          </a:r>
          <a:r>
            <a:rPr lang="es-MX" sz="1000" b="1" baseline="0"/>
            <a:t>DE  </a:t>
          </a:r>
          <a:r>
            <a:rPr lang="es-MX" sz="1000" b="1"/>
            <a:t>_______ (1)</a:t>
          </a:r>
        </a:p>
      </xdr:txBody>
    </xdr:sp>
    <xdr:clientData/>
  </xdr:twoCellAnchor>
  <xdr:oneCellAnchor>
    <xdr:from>
      <xdr:col>5</xdr:col>
      <xdr:colOff>0</xdr:colOff>
      <xdr:row>12</xdr:row>
      <xdr:rowOff>0</xdr:rowOff>
    </xdr:from>
    <xdr:ext cx="3375156" cy="937629"/>
    <xdr:sp macro="" textlink="">
      <xdr:nvSpPr>
        <xdr:cNvPr id="7" name="Rectángulo 6"/>
        <xdr:cNvSpPr/>
      </xdr:nvSpPr>
      <xdr:spPr>
        <a:xfrm>
          <a:off x="5266765" y="3619500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128061</xdr:rowOff>
    </xdr:from>
    <xdr:to>
      <xdr:col>3</xdr:col>
      <xdr:colOff>990600</xdr:colOff>
      <xdr:row>4</xdr:row>
      <xdr:rowOff>718611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2562225" y="890061"/>
          <a:ext cx="485775" cy="66675"/>
        </a:xfrm>
        <a:prstGeom prst="rect">
          <a:avLst/>
        </a:prstGeom>
        <a:solidFill>
          <a:schemeClr val="lt1"/>
        </a:solidFill>
        <a:ln w="9525" cmpd="sng">
          <a:solidFill>
            <a:srgbClr val="02040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</a:t>
          </a:r>
        </a:p>
      </xdr:txBody>
    </xdr:sp>
    <xdr:clientData/>
  </xdr:twoCellAnchor>
  <xdr:twoCellAnchor>
    <xdr:from>
      <xdr:col>3</xdr:col>
      <xdr:colOff>1162049</xdr:colOff>
      <xdr:row>4</xdr:row>
      <xdr:rowOff>28576</xdr:rowOff>
    </xdr:from>
    <xdr:to>
      <xdr:col>11</xdr:col>
      <xdr:colOff>761999</xdr:colOff>
      <xdr:row>4</xdr:row>
      <xdr:rowOff>1038226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3047999" y="790576"/>
          <a:ext cx="60960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 </a:t>
          </a:r>
          <a:r>
            <a:rPr lang="es-MX" sz="1200" b="1"/>
            <a:t>Cuenta Pública 2021</a:t>
          </a:r>
        </a:p>
        <a:p>
          <a:pPr algn="ctr"/>
          <a:r>
            <a:rPr lang="es-MX" sz="1200" b="1"/>
            <a:t>Estado</a:t>
          </a:r>
          <a:r>
            <a:rPr lang="es-MX" sz="1200" b="1" baseline="0"/>
            <a:t> Analítico del Ejercicio del Presupuesto de Egresos</a:t>
          </a:r>
        </a:p>
        <a:p>
          <a:pPr algn="ctr"/>
          <a:r>
            <a:rPr lang="es-MX" sz="1200" b="1" baseline="0"/>
            <a:t>Clasificación Administrativa </a:t>
          </a:r>
        </a:p>
        <a:p>
          <a:pPr algn="ctr"/>
          <a:r>
            <a:rPr lang="es-MX" sz="1200" b="1" baseline="0"/>
            <a:t>(Pesos)</a:t>
          </a:r>
          <a:r>
            <a:rPr lang="es-MX" sz="1200" b="1"/>
            <a:t>   </a:t>
          </a:r>
        </a:p>
        <a:p>
          <a:pPr algn="ctr"/>
          <a:r>
            <a:rPr lang="es-MX" sz="1100" b="1" baseline="0"/>
            <a:t>                                                                                                                                                        </a:t>
          </a:r>
          <a:r>
            <a:rPr lang="es-MX" sz="1100" b="1"/>
            <a:t>Al</a:t>
          </a:r>
          <a:r>
            <a:rPr lang="es-MX" sz="1100" b="1" baseline="0"/>
            <a:t> ____ DE_____________DE____(2)</a:t>
          </a:r>
          <a:endParaRPr lang="es-MX" sz="1100" b="1"/>
        </a:p>
      </xdr:txBody>
    </xdr:sp>
    <xdr:clientData/>
  </xdr:twoCellAnchor>
  <xdr:twoCellAnchor>
    <xdr:from>
      <xdr:col>3</xdr:col>
      <xdr:colOff>677334</xdr:colOff>
      <xdr:row>14</xdr:row>
      <xdr:rowOff>179916</xdr:rowOff>
    </xdr:from>
    <xdr:to>
      <xdr:col>3</xdr:col>
      <xdr:colOff>2275417</xdr:colOff>
      <xdr:row>14</xdr:row>
      <xdr:rowOff>179916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63334" y="2846916"/>
          <a:ext cx="8360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814917</xdr:colOff>
      <xdr:row>14</xdr:row>
      <xdr:rowOff>179917</xdr:rowOff>
    </xdr:from>
    <xdr:to>
      <xdr:col>10</xdr:col>
      <xdr:colOff>571500</xdr:colOff>
      <xdr:row>14</xdr:row>
      <xdr:rowOff>179917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5329767" y="2846917"/>
          <a:ext cx="286173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126999</xdr:colOff>
      <xdr:row>4</xdr:row>
      <xdr:rowOff>751417</xdr:rowOff>
    </xdr:from>
    <xdr:to>
      <xdr:col>3</xdr:col>
      <xdr:colOff>2561166</xdr:colOff>
      <xdr:row>4</xdr:row>
      <xdr:rowOff>1016000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2412999" y="951442"/>
          <a:ext cx="63394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s-MX" sz="1000" b="1"/>
            <a:t>IMCUFIDE_______ (1)</a:t>
          </a:r>
        </a:p>
      </xdr:txBody>
    </xdr:sp>
    <xdr:clientData/>
  </xdr:twoCellAnchor>
  <xdr:oneCellAnchor>
    <xdr:from>
      <xdr:col>6</xdr:col>
      <xdr:colOff>0</xdr:colOff>
      <xdr:row>8</xdr:row>
      <xdr:rowOff>0</xdr:rowOff>
    </xdr:from>
    <xdr:ext cx="3375156" cy="937629"/>
    <xdr:sp macro="" textlink="">
      <xdr:nvSpPr>
        <xdr:cNvPr id="7" name="Rectángulo 6"/>
        <xdr:cNvSpPr/>
      </xdr:nvSpPr>
      <xdr:spPr>
        <a:xfrm>
          <a:off x="6540500" y="2825750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vilium\hp_pavillion\2ig\Tomo%20II\PLA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vilium\hp_pavillion\2ig\Tomo%20II\SABAD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ir%20A.%20Enr&#237;quez%20Espinosa\ARCHIVO%20PARA%20C.P.%20LUCERO%20XIMO\C.P%202013%2018%20LUCERO%20XIMO\TESCI%202013%20%201%20COMPLETO\COBAEM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71\Cuentapublica\Marisol%20Mart&#237;nez%20Cruz\Hoja%20de%20c&#225;lculo%20en%20C:%20Documents%20and%20Settings%20Administrador%20Mis%20documentos%20CTA.%20PUB.%20ESTATAL%202005%20ORGANISMOS%20PATHY%20AA_CUADROS%20SRYTVM.doc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ARCHIVO%20PARA%20C.P.%20LUCERO%20XIMO\2015-------CUENTA%20PUBLICA%20%202014\1.%20FIDEICOMISO%20C3%20%202014\COBAEM20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rco\Desktop\INGENIA\Mapa%20mexico%20estadistico%20estado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vilium\hp_pavillion\2ig\Tomo%20II\FERNANDO1_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Documents%20and%20Settings\Admin\Mis%20documentos\PATY%20ZAMORA\AA%20CUENTAS%20P&#218;BLICAS\AA2009\CUADROS%202009\I.-%20EDUCACI&#211;N\COBAE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Users\US03516625\AppData\Local\Microsoft\Windows\INetCache\Content.Outlook\E4EFEYH9\CUENTA%20P&#218;BLICA%202016\IGISPEM\ARCHIVO%20PARA%20C.P.%20LUCERO%20XIMO\C.P%202013%2018%20LUCERO%20XIMO\TESCI%202013%20%201%20COMPLETO\COBAE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morales\Configuraci&#243;n%20local\Archivos%20temporales%20de%20Internet\Content.IE5\JAQYUEK7\Estrategia\Plantilla_60000_Abr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Users\US03517019\Desktop\CTA.PUBLICA%2013\VALLE%20DE%20CHALCO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UNICIPIOS%20REALIZADOS\CALCULO%20DE%20ISR\CALCULO%20DE%20IMPUESTO%20ISR.AYAPANG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03539433\Documents\03.-%20E-R\12.-%20Historico_PAA-Rv02.C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3\V%20Informe%20de%20Gobierno\V%20Informe%20de%20Gobierno%20(Cifras%20Agosto)linea+60%20Bursa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Documents%20and%20Settings\Admin\Mis%20documentos\PATY%20ZAMORA\AA%20CUENTAS%20P&#218;BLICAS\2008\CUADROS%202008\I.-%20EDUCACI&#211;N\COBAE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03539433\Documents\03.-%20E-R\Seguimiento_PAA-Rv02.xlsx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ir%20A.%20Enr&#237;quez%20Espinosa\COBAEM20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03539433\Desktop\WORKMAP%20125%20MUNICIPIOS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Mis%20documentos\PATY%20ZAMORA\AA%20CUENTAS%20P&#218;BLICAS\2008\CUADROS%202008\I.-%20EDUCACI&#211;N\COBAE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Mis%20documentos\PATY%20ZAMORA\AA%20CUENTAS%20P&#218;BLICAS\AA2009\CUADROS%202009\I.-%20EDUCACI&#211;N\COBA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CUENTA%20P&#218;BLICA%202010\CEMyBS\Hoja%20de%20c&#225;lculo%20en%20C:%20Documents%20and%20Settings%20Administrador%20Mis%20documentos%20CTA.%20PUB.%20ESTATAL%202005%20ORGANISMOS%20PATHY%20AA_CUADROS%20SRYTVM.do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%202010\CEMyBS\Hoja%20de%20c&#225;lculo%20en%20C:%20Documents%20and%20Settings%20Administrador%20Mis%20documentos%20CTA.%20PUB.%20ESTATAL%202005%20ORGANISMOS%20PATHY%20AA_CUADROS%20SRYTVM.doc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Users\US03595127\Desktop\2016\procedimientos%202016\&#160;\respaldo\ARCHIVOS%20FAIS\Copia%20de%20Direccionamiento_2015_mex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Cuenta%20P&#250;blica\2003\DCCOA-5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Ernesto\CP%20ERNESTO\Jesus\ZINACANTEPEC%20OK\M%20ZINACANTEPEC%20OK\M%20ZINACANTEPE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FED05\D\CLAUDIA\REALES-PPTO\REL9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  <sheetName val="CONCILIACIÓN_DEL_CALCULO"/>
      <sheetName val="IMPUESTO_QUINCENAL"/>
      <sheetName val="CONCILIACIÓN_DEL_CALCULO1"/>
      <sheetName val="IMPUESTO_QUINCENAL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ESTADOS"/>
      <sheetName val="Hoja3"/>
      <sheetName val="Z. PUEBLA"/>
      <sheetName val="Hoja7"/>
      <sheetName val="t zonas"/>
      <sheetName val="tabla anños"/>
      <sheetName val="Hoja1"/>
      <sheetName val="Hoja8"/>
    </sheetNames>
    <sheetDataSet>
      <sheetData sheetId="0">
        <row r="1">
          <cell r="B1" t="str">
            <v>Puebla</v>
          </cell>
          <cell r="C1" t="str">
            <v>Veracruz</v>
          </cell>
          <cell r="I1" t="str">
            <v>Hidalgo</v>
          </cell>
          <cell r="J1" t="str">
            <v>Edo. Mexico</v>
          </cell>
        </row>
        <row r="2">
          <cell r="A2" t="str">
            <v>Bueno</v>
          </cell>
        </row>
        <row r="3">
          <cell r="A3" t="str">
            <v>Regular</v>
          </cell>
        </row>
        <row r="4">
          <cell r="A4" t="str">
            <v>Malo</v>
          </cell>
        </row>
      </sheetData>
      <sheetData sheetId="1">
        <row r="18">
          <cell r="U18" t="str">
            <v>Bueno</v>
          </cell>
        </row>
        <row r="19">
          <cell r="U19" t="str">
            <v>Bueno</v>
          </cell>
        </row>
        <row r="23">
          <cell r="U23" t="str">
            <v>Bueno</v>
          </cell>
        </row>
        <row r="26">
          <cell r="U26" t="str">
            <v>Bueno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  <sheetName val="dccoa-005c"/>
      <sheetName val="EDO_POS_FINAN"/>
      <sheetName val="EDO_MOD_AL_PATRIMONIO"/>
      <sheetName val="COMP_EGR_X_CAP"/>
      <sheetName val="AVANCE_OPERATIVO"/>
      <sheetName val="Hoja2_(3)"/>
      <sheetName val="Hoja2_(2)"/>
      <sheetName val="COMP_INGRESOS_(2006)"/>
      <sheetName val="FLUJO_DE_EFECTIVO_(2)"/>
      <sheetName val="COMP_INGRESOS_(2007)"/>
      <sheetName val="PLAZAS_(2)"/>
      <sheetName val="%_DE_OPERACION"/>
      <sheetName val="ESTADÍSTICA_(2)"/>
      <sheetName val="Hoja2_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s"/>
      <sheetName val="Plazas"/>
      <sheetName val="A"/>
      <sheetName val="A (2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listado"/>
      <sheetName val="mapa"/>
      <sheetName val="odas"/>
      <sheetName val="Control"/>
      <sheetName val="clik"/>
      <sheetName val="Hoja2"/>
      <sheetName val="obra"/>
      <sheetName val="financiera"/>
      <sheetName val="patrimonial"/>
      <sheetName val="desempeño"/>
      <sheetName val="solventaciones"/>
      <sheetName val="programa"/>
      <sheetName val="obra mpos."/>
    </sheetNames>
    <sheetDataSet>
      <sheetData sheetId="0" refreshError="1"/>
      <sheetData sheetId="1" refreshError="1"/>
      <sheetData sheetId="2">
        <row r="3">
          <cell r="S3" t="str">
            <v>Huixquilucan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EDO_POS_FINAN"/>
      <sheetName val="EDO_MOD_AL_PATRIMONIO"/>
      <sheetName val="COMP_EGR_X_CAP"/>
      <sheetName val="AVANCE_OPERATIVO"/>
      <sheetName val="Hoja2_(3)"/>
      <sheetName val="Hoja2_(2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>A CORTO PLAZO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Fondo Fijo de Caja</v>
          </cell>
          <cell r="E10">
            <v>2.5</v>
          </cell>
          <cell r="G10">
            <v>2.5</v>
          </cell>
          <cell r="I10">
            <v>0</v>
          </cell>
          <cell r="L10" t="str">
            <v>Cuentas por Pagar</v>
          </cell>
          <cell r="N10">
            <v>8550.7000000000007</v>
          </cell>
          <cell r="P10">
            <v>8550.7000000000007</v>
          </cell>
          <cell r="R10">
            <v>0</v>
          </cell>
        </row>
        <row r="11">
          <cell r="C11" t="str">
            <v>Bancos</v>
          </cell>
          <cell r="E11">
            <v>20205.900000000001</v>
          </cell>
          <cell r="G11">
            <v>20205.900000000001</v>
          </cell>
          <cell r="I11">
            <v>0</v>
          </cell>
          <cell r="L11" t="str">
            <v>Retenciones a Favor de Terceros por Pagar</v>
          </cell>
          <cell r="N11">
            <v>609.70000000000005</v>
          </cell>
          <cell r="P11">
            <v>609.70000000000005</v>
          </cell>
          <cell r="R11">
            <v>0</v>
          </cell>
        </row>
        <row r="12">
          <cell r="C12" t="str">
            <v>Inversiones en Instituciones Financieras</v>
          </cell>
          <cell r="E12">
            <v>9089.6</v>
          </cell>
          <cell r="G12">
            <v>9089.6</v>
          </cell>
          <cell r="I12">
            <v>0</v>
          </cell>
        </row>
        <row r="13">
          <cell r="C13" t="str">
            <v>Deudores Diversos</v>
          </cell>
          <cell r="E13">
            <v>38429.300000000003</v>
          </cell>
          <cell r="G13">
            <v>38429.300000000003</v>
          </cell>
          <cell r="I13">
            <v>0</v>
          </cell>
        </row>
        <row r="14">
          <cell r="C14" t="str">
            <v>Anticipo a Proveedores</v>
          </cell>
          <cell r="E14">
            <v>54.3</v>
          </cell>
          <cell r="G14">
            <v>54.3</v>
          </cell>
          <cell r="I14">
            <v>0</v>
          </cell>
        </row>
        <row r="15">
          <cell r="C15" t="str">
            <v>Inventario para Ventas</v>
          </cell>
          <cell r="E15">
            <v>169.2</v>
          </cell>
          <cell r="G15">
            <v>169.2</v>
          </cell>
          <cell r="I15">
            <v>0</v>
          </cell>
        </row>
        <row r="16">
          <cell r="C16" t="str">
            <v>Estimaciòn para Cuentas Incobrables</v>
          </cell>
          <cell r="E16">
            <v>14.5</v>
          </cell>
          <cell r="G16">
            <v>14.5</v>
          </cell>
        </row>
        <row r="17">
          <cell r="E17" t="str">
            <v>_</v>
          </cell>
          <cell r="G17" t="str">
            <v>_</v>
          </cell>
          <cell r="I17" t="str">
            <v>_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67965.3</v>
          </cell>
          <cell r="G18">
            <v>67965.3</v>
          </cell>
          <cell r="I18">
            <v>0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9160.4000000000015</v>
          </cell>
          <cell r="P18">
            <v>9160.4000000000015</v>
          </cell>
          <cell r="R18">
            <v>0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Muebles</v>
          </cell>
          <cell r="E22">
            <v>50357.1</v>
          </cell>
          <cell r="G22">
            <v>50357.1</v>
          </cell>
          <cell r="I22">
            <v>0</v>
          </cell>
        </row>
        <row r="23">
          <cell r="C23" t="str">
            <v>Bienes Inmuebles</v>
          </cell>
          <cell r="E23">
            <v>89600.5</v>
          </cell>
          <cell r="G23">
            <v>89600.5</v>
          </cell>
          <cell r="I23">
            <v>0</v>
          </cell>
        </row>
        <row r="24">
          <cell r="C24" t="str">
            <v>Revaluación de Bienes Muebles</v>
          </cell>
          <cell r="E24">
            <v>12456.5</v>
          </cell>
          <cell r="G24">
            <v>12456.5</v>
          </cell>
          <cell r="I24">
            <v>0</v>
          </cell>
        </row>
        <row r="25">
          <cell r="C25" t="str">
            <v>Revaluación de Bienes Inmuebles</v>
          </cell>
          <cell r="E25">
            <v>56095.5</v>
          </cell>
          <cell r="G25">
            <v>56095.5</v>
          </cell>
          <cell r="I25">
            <v>0</v>
          </cell>
        </row>
        <row r="26">
          <cell r="C26" t="str">
            <v>Depreciación Acumulada de Bienes Muebles</v>
          </cell>
          <cell r="E26">
            <v>-27805.4</v>
          </cell>
          <cell r="G26">
            <v>-27805.4</v>
          </cell>
          <cell r="I26">
            <v>0</v>
          </cell>
        </row>
        <row r="27">
          <cell r="C27" t="str">
            <v>Depreciación Acumulada de Bienes Inmuebles</v>
          </cell>
          <cell r="E27">
            <v>-28904.1</v>
          </cell>
          <cell r="G27">
            <v>-28904.1</v>
          </cell>
          <cell r="I27">
            <v>0</v>
          </cell>
        </row>
        <row r="28">
          <cell r="C28" t="str">
            <v>Depreciación Revaluada de Bienes Muebles</v>
          </cell>
          <cell r="E28">
            <v>-9852.7999999999993</v>
          </cell>
          <cell r="G28">
            <v>-9852.7999999999993</v>
          </cell>
          <cell r="I28">
            <v>0</v>
          </cell>
        </row>
        <row r="29">
          <cell r="C29" t="str">
            <v>Depreciación Revaluada de Bienes Inmuebles</v>
          </cell>
          <cell r="E29">
            <v>-18054.7</v>
          </cell>
          <cell r="G29">
            <v>-18054.7</v>
          </cell>
          <cell r="I29">
            <v>0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 t="str">
            <v>_</v>
          </cell>
          <cell r="G30" t="str">
            <v>_</v>
          </cell>
          <cell r="I30" t="str">
            <v>_</v>
          </cell>
          <cell r="L30" t="str">
            <v xml:space="preserve">    TOTAL PASIVO</v>
          </cell>
          <cell r="N30" t="str">
            <v>-</v>
          </cell>
          <cell r="P30" t="str">
            <v>-</v>
          </cell>
          <cell r="R30" t="str">
            <v>-</v>
          </cell>
        </row>
        <row r="31">
          <cell r="B31" t="str">
            <v xml:space="preserve">    TOTAL FIJO</v>
          </cell>
          <cell r="E31">
            <v>123892.60000000002</v>
          </cell>
          <cell r="G31">
            <v>123892.60000000002</v>
          </cell>
          <cell r="I31">
            <v>0</v>
          </cell>
          <cell r="K31" t="str">
            <v xml:space="preserve">    TOTAL PASIVO</v>
          </cell>
          <cell r="N31">
            <v>9160.4000000000015</v>
          </cell>
          <cell r="P31">
            <v>9160.4000000000015</v>
          </cell>
          <cell r="R31">
            <v>0</v>
          </cell>
        </row>
        <row r="32">
          <cell r="E32" t="str">
            <v>-</v>
          </cell>
          <cell r="G32" t="str">
            <v>-</v>
          </cell>
          <cell r="I32" t="str">
            <v>-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Construcciones en Proceso</v>
          </cell>
          <cell r="E35">
            <v>17592.400000000001</v>
          </cell>
          <cell r="G35">
            <v>17592.400000000001</v>
          </cell>
          <cell r="I35">
            <v>0</v>
          </cell>
          <cell r="L35" t="str">
            <v>Patrimonio</v>
          </cell>
          <cell r="N35">
            <v>106128.9</v>
          </cell>
          <cell r="P35">
            <v>106128.9</v>
          </cell>
          <cell r="R35">
            <v>0</v>
          </cell>
        </row>
        <row r="36">
          <cell r="C36" t="str">
            <v>Depósitos en Garantía</v>
          </cell>
          <cell r="E36">
            <v>26.9</v>
          </cell>
          <cell r="G36">
            <v>26.9</v>
          </cell>
          <cell r="I36">
            <v>0</v>
          </cell>
          <cell r="L36" t="str">
            <v>Resultado de Ejercicios Anteriores</v>
          </cell>
          <cell r="N36">
            <v>795.6</v>
          </cell>
          <cell r="P36">
            <v>795.6</v>
          </cell>
          <cell r="R36">
            <v>0</v>
          </cell>
        </row>
        <row r="37">
          <cell r="C37" t="str">
            <v>Gastos de Instalación</v>
          </cell>
          <cell r="E37">
            <v>1305.5</v>
          </cell>
          <cell r="G37">
            <v>1305.5</v>
          </cell>
          <cell r="I37">
            <v>0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>
            <v>-580</v>
          </cell>
          <cell r="G38">
            <v>-580</v>
          </cell>
          <cell r="I38">
            <v>0</v>
          </cell>
          <cell r="L38" t="str">
            <v>Superávit por Revaluación</v>
          </cell>
          <cell r="N38">
            <v>68114.3</v>
          </cell>
          <cell r="P38">
            <v>68114.3</v>
          </cell>
          <cell r="R38">
            <v>0</v>
          </cell>
        </row>
        <row r="39">
          <cell r="C39" t="str">
            <v>Pagos Anticipados</v>
          </cell>
          <cell r="E39">
            <v>90.8</v>
          </cell>
          <cell r="G39">
            <v>90.8</v>
          </cell>
          <cell r="I39">
            <v>0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E40" t="str">
            <v>_</v>
          </cell>
          <cell r="G40" t="str">
            <v>_</v>
          </cell>
          <cell r="I40" t="str">
            <v>_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>TOTAL OTROS ACTIVOS</v>
          </cell>
          <cell r="E41">
            <v>18435.600000000002</v>
          </cell>
          <cell r="G41">
            <v>18435.600000000002</v>
          </cell>
          <cell r="I41">
            <v>0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201133.09999999998</v>
          </cell>
          <cell r="P41">
            <v>201133.09999999998</v>
          </cell>
          <cell r="R41">
            <v>0</v>
          </cell>
        </row>
        <row r="42">
          <cell r="E42" t="str">
            <v>_</v>
          </cell>
          <cell r="G42" t="str">
            <v>_</v>
          </cell>
          <cell r="I42" t="str">
            <v>_</v>
          </cell>
          <cell r="N42" t="str">
            <v>_</v>
          </cell>
          <cell r="P42" t="str">
            <v>_</v>
          </cell>
          <cell r="R42" t="str">
            <v>_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fig"/>
      <sheetName val="dashboard"/>
    </sheetNames>
    <sheetDataSet>
      <sheetData sheetId="0">
        <row r="3">
          <cell r="AF3" t="str">
            <v>Freeform 685</v>
          </cell>
        </row>
      </sheetData>
      <sheetData sheetId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o"/>
      <sheetName val="une"/>
      <sheetName val="Presupuesto"/>
      <sheetName val="paf historico"/>
      <sheetName val="entrantes"/>
      <sheetName val="ESTATAL"/>
      <sheetName val="programa"/>
      <sheetName val="habitantes"/>
      <sheetName val="10 PRINCIPALES"/>
      <sheetName val="125 MUNICIPIOS"/>
    </sheetNames>
    <sheetDataSet>
      <sheetData sheetId="0">
        <row r="2">
          <cell r="B2" t="str">
            <v>Acambay de Ruíz Castañeda</v>
          </cell>
          <cell r="C2" t="str">
            <v>MARIBEL ALCANTARA NUÑEZ</v>
          </cell>
          <cell r="D2" t="str">
            <v>pri</v>
          </cell>
          <cell r="E2" t="str">
            <v>Acambay_de_Ruíz_Castañeda</v>
          </cell>
        </row>
        <row r="3">
          <cell r="B3" t="str">
            <v>Acolman</v>
          </cell>
          <cell r="C3" t="str">
            <v>RIGOBERTO CORTES MELGOZA</v>
          </cell>
          <cell r="D3" t="str">
            <v>pt alianza morena</v>
          </cell>
          <cell r="E3" t="str">
            <v>Acolman</v>
          </cell>
        </row>
        <row r="4">
          <cell r="B4" t="str">
            <v>Aculco</v>
          </cell>
          <cell r="C4" t="str">
            <v>JORGE ALFREDO OSORNIO VICTORIA</v>
          </cell>
          <cell r="D4" t="str">
            <v>pan pri prd</v>
          </cell>
          <cell r="E4" t="str">
            <v>Aculco</v>
          </cell>
        </row>
        <row r="5">
          <cell r="B5" t="str">
            <v>Almoloya de Alquisiras</v>
          </cell>
          <cell r="C5" t="str">
            <v>LEOPOLDO DOMINGUEZ FLORES</v>
          </cell>
          <cell r="D5" t="str">
            <v>pan pri prd</v>
          </cell>
          <cell r="E5" t="str">
            <v>Almoloya_de_Alquisiras</v>
          </cell>
        </row>
        <row r="6">
          <cell r="B6" t="str">
            <v>Almoloya de Juárez</v>
          </cell>
          <cell r="C6" t="str">
            <v>OSCAR SANCHEZ GARCIA</v>
          </cell>
          <cell r="D6" t="str">
            <v>pri</v>
          </cell>
          <cell r="E6" t="str">
            <v>Almoloya_de_Juárez</v>
          </cell>
        </row>
        <row r="7">
          <cell r="B7" t="str">
            <v>Almoloya del Río</v>
          </cell>
          <cell r="C7" t="str">
            <v>ESMERALDA GONZALEZ LAGUNAS</v>
          </cell>
          <cell r="D7" t="str">
            <v>verde</v>
          </cell>
          <cell r="E7" t="str">
            <v>Almoloya_del_Río</v>
          </cell>
        </row>
        <row r="8">
          <cell r="B8" t="str">
            <v>Amanalco</v>
          </cell>
          <cell r="C8" t="str">
            <v>MARIA ELENA MARTINEZ ROBLES</v>
          </cell>
          <cell r="D8" t="str">
            <v>movimiento ciudadano</v>
          </cell>
          <cell r="E8" t="str">
            <v>Amanalco</v>
          </cell>
        </row>
        <row r="9">
          <cell r="B9" t="str">
            <v>Amatepec</v>
          </cell>
          <cell r="C9" t="str">
            <v>OBED SANTOS ROJO</v>
          </cell>
          <cell r="D9" t="str">
            <v>pan pri prd</v>
          </cell>
          <cell r="E9" t="str">
            <v>Amatepec</v>
          </cell>
        </row>
        <row r="10">
          <cell r="B10" t="str">
            <v>Amecameca</v>
          </cell>
          <cell r="C10" t="str">
            <v>IVETTE TOPETE GARCIA</v>
          </cell>
          <cell r="D10" t="str">
            <v>pri</v>
          </cell>
          <cell r="E10" t="str">
            <v>Amecameca</v>
          </cell>
        </row>
        <row r="11">
          <cell r="B11" t="str">
            <v>Apaxco</v>
          </cell>
          <cell r="C11" t="str">
            <v>JESUS GASPAR MONTIEL RODRIGUEZ</v>
          </cell>
          <cell r="D11" t="str">
            <v>fuerza mexico</v>
          </cell>
          <cell r="E11" t="str">
            <v>Apaxco</v>
          </cell>
        </row>
        <row r="12">
          <cell r="B12" t="str">
            <v>Atenco</v>
          </cell>
          <cell r="C12" t="str">
            <v>TALIA CITLALI CRUZ SANCHEZ</v>
          </cell>
          <cell r="D12" t="str">
            <v>pt alianza morena</v>
          </cell>
          <cell r="E12" t="str">
            <v>Atenco</v>
          </cell>
        </row>
        <row r="13">
          <cell r="B13" t="str">
            <v>Atizapán</v>
          </cell>
          <cell r="C13" t="str">
            <v>ISAAC REYES SALAZAR</v>
          </cell>
          <cell r="D13" t="str">
            <v>pri</v>
          </cell>
          <cell r="E13" t="str">
            <v>Atizapán</v>
          </cell>
        </row>
        <row r="14">
          <cell r="B14" t="str">
            <v>Atizapán de Zaragoza</v>
          </cell>
          <cell r="C14" t="str">
            <v>PEDRO DAVID RODRÍGUEZ VILLEGAS</v>
          </cell>
          <cell r="D14" t="str">
            <v>pan pri prd</v>
          </cell>
          <cell r="E14" t="str">
            <v>Atizapán_de_Zaragoza</v>
          </cell>
        </row>
        <row r="15">
          <cell r="B15" t="str">
            <v>Atlacomulco</v>
          </cell>
          <cell r="C15" t="str">
            <v>MARISOL DEL SOCORRO ARIAS FLORES</v>
          </cell>
          <cell r="D15" t="str">
            <v>pan pri prd</v>
          </cell>
          <cell r="E15" t="str">
            <v>Atlacomulco</v>
          </cell>
        </row>
        <row r="16">
          <cell r="B16" t="str">
            <v>Atlautla</v>
          </cell>
          <cell r="C16" t="str">
            <v>LUIS ENRIQUE VALENCIA VENEGAS</v>
          </cell>
          <cell r="D16" t="str">
            <v>pt alianza morena</v>
          </cell>
          <cell r="E16" t="str">
            <v>Atlautla</v>
          </cell>
        </row>
        <row r="17">
          <cell r="B17" t="str">
            <v>Axapusco</v>
          </cell>
          <cell r="C17" t="str">
            <v>MIRIAM CORONEL MENESES</v>
          </cell>
          <cell r="D17" t="str">
            <v>pri</v>
          </cell>
          <cell r="E17" t="str">
            <v>Axapusco</v>
          </cell>
        </row>
        <row r="18">
          <cell r="B18" t="str">
            <v>Ayapango</v>
          </cell>
          <cell r="C18" t="str">
            <v>RENE MARTIN VELAZQUEZ SORIANO</v>
          </cell>
          <cell r="D18" t="str">
            <v>prd</v>
          </cell>
          <cell r="E18" t="str">
            <v>Ayapango</v>
          </cell>
        </row>
        <row r="19">
          <cell r="B19" t="str">
            <v>Calimaya</v>
          </cell>
          <cell r="C19" t="str">
            <v>OSCAR HERNANDEZ MEZA</v>
          </cell>
          <cell r="D19" t="str">
            <v>pan pri prd</v>
          </cell>
          <cell r="E19" t="str">
            <v>Calimaya</v>
          </cell>
        </row>
        <row r="20">
          <cell r="B20" t="str">
            <v>Capulhuac</v>
          </cell>
          <cell r="C20" t="str">
            <v>CASIMIRO EMMANUEL ALVARADO DIAZ</v>
          </cell>
          <cell r="D20" t="str">
            <v>pri</v>
          </cell>
          <cell r="E20" t="str">
            <v>Capulhuac</v>
          </cell>
        </row>
        <row r="21">
          <cell r="B21" t="str">
            <v>Chalco</v>
          </cell>
          <cell r="C21" t="str">
            <v>JOSE MIGUEL GUTIERREZ MORALES</v>
          </cell>
          <cell r="D21" t="str">
            <v>pt alianza morena</v>
          </cell>
          <cell r="E21" t="str">
            <v>Chalco</v>
          </cell>
        </row>
        <row r="22">
          <cell r="B22" t="str">
            <v>Chapa de Mota</v>
          </cell>
          <cell r="C22" t="str">
            <v>ANICETO PASTOR CRUZ GARCÍA</v>
          </cell>
          <cell r="D22" t="str">
            <v>pan pri prd</v>
          </cell>
          <cell r="E22" t="str">
            <v>Chapa_de_Mota</v>
          </cell>
        </row>
        <row r="23">
          <cell r="B23" t="str">
            <v>Chapultepec</v>
          </cell>
          <cell r="C23" t="str">
            <v>LAURA AMALIA GONZALEZ MARTINEZ</v>
          </cell>
          <cell r="D23" t="str">
            <v>pan pri prd</v>
          </cell>
          <cell r="E23" t="str">
            <v>Chapultepec</v>
          </cell>
        </row>
        <row r="24">
          <cell r="B24" t="str">
            <v>Chiautla</v>
          </cell>
          <cell r="C24" t="str">
            <v>MARICELA MELO ROJAS</v>
          </cell>
          <cell r="D24" t="str">
            <v>pri</v>
          </cell>
          <cell r="E24" t="str">
            <v>Chiautla</v>
          </cell>
        </row>
        <row r="25">
          <cell r="B25" t="str">
            <v>Chicoloapan</v>
          </cell>
          <cell r="C25" t="str">
            <v>NANCY JAZMIN GOMEZ VARGAS</v>
          </cell>
          <cell r="D25" t="str">
            <v>pt alianza morena</v>
          </cell>
          <cell r="E25" t="str">
            <v>Chicoloapan</v>
          </cell>
        </row>
        <row r="26">
          <cell r="B26" t="str">
            <v>Chiconcuac</v>
          </cell>
          <cell r="C26" t="str">
            <v>AGUSTINA CATALINA VELASCO VICUÑA</v>
          </cell>
          <cell r="D26" t="str">
            <v>pt alianza morena</v>
          </cell>
          <cell r="E26" t="str">
            <v>Chiconcuac</v>
          </cell>
        </row>
        <row r="27">
          <cell r="B27" t="str">
            <v>Chimalhuacán</v>
          </cell>
          <cell r="C27" t="str">
            <v>XOCHITL FLORES JIMENEZ</v>
          </cell>
          <cell r="D27" t="str">
            <v>pt alianza morena</v>
          </cell>
          <cell r="E27" t="str">
            <v>Chimalhuacán</v>
          </cell>
        </row>
        <row r="28">
          <cell r="B28" t="str">
            <v>Coacalco de Berriozábal</v>
          </cell>
          <cell r="C28" t="str">
            <v>DAVID SANCHEZ ISIDORO</v>
          </cell>
          <cell r="D28" t="str">
            <v>pan pri prd</v>
          </cell>
          <cell r="E28" t="str">
            <v>Coacalco_de_Berriozábal</v>
          </cell>
        </row>
        <row r="29">
          <cell r="B29" t="str">
            <v>Coatepec Harinas</v>
          </cell>
          <cell r="C29" t="str">
            <v>MARCO ANTONIO DIAZ JUAREZ</v>
          </cell>
          <cell r="D29" t="str">
            <v>pan pri prd</v>
          </cell>
          <cell r="E29" t="str">
            <v>Coatepec_Harinas</v>
          </cell>
        </row>
        <row r="30">
          <cell r="B30" t="str">
            <v>Cocotitlán</v>
          </cell>
          <cell r="C30" t="str">
            <v>FELIX GUZMAN FLORIN</v>
          </cell>
          <cell r="D30" t="str">
            <v>movimiento ciudadano</v>
          </cell>
          <cell r="E30" t="str">
            <v>Cocotitlán</v>
          </cell>
        </row>
        <row r="31">
          <cell r="B31" t="str">
            <v>Coyotepec</v>
          </cell>
          <cell r="C31" t="str">
            <v>ANDRES OSCAR MONTOYA MARTINEZ</v>
          </cell>
          <cell r="D31" t="str">
            <v>pt alianza morena</v>
          </cell>
          <cell r="E31" t="str">
            <v>Coyotepec</v>
          </cell>
        </row>
        <row r="32">
          <cell r="B32" t="str">
            <v>Cuautitlán</v>
          </cell>
          <cell r="C32" t="str">
            <v>ALDO LEDEZMA REYNA</v>
          </cell>
          <cell r="D32" t="str">
            <v>pan pri prd</v>
          </cell>
          <cell r="E32" t="str">
            <v>Cuautitlán</v>
          </cell>
        </row>
        <row r="33">
          <cell r="B33" t="str">
            <v>Cuautitlán Izcalli</v>
          </cell>
          <cell r="C33" t="str">
            <v>KARLA LETICIA FIESCO GARCIA</v>
          </cell>
          <cell r="D33" t="str">
            <v>pan pri prd</v>
          </cell>
          <cell r="E33" t="str">
            <v>Cuautitlán_Izcalli</v>
          </cell>
        </row>
        <row r="34">
          <cell r="B34" t="str">
            <v>Donato Guerra</v>
          </cell>
          <cell r="C34" t="str">
            <v>MARIA DEL CARMEN ALBARRAN GABRIEL</v>
          </cell>
          <cell r="D34" t="str">
            <v>pan pri prd</v>
          </cell>
          <cell r="E34" t="str">
            <v>Donato_Guerra</v>
          </cell>
        </row>
        <row r="35">
          <cell r="B35" t="str">
            <v>Ecatepec de Morelos</v>
          </cell>
          <cell r="C35" t="str">
            <v>LUIS FERNANDO VILCHIS CONTRERAS</v>
          </cell>
          <cell r="D35" t="str">
            <v>pt alianza morena</v>
          </cell>
          <cell r="E35" t="str">
            <v>Ecatepec_de_Morelos</v>
          </cell>
        </row>
        <row r="36">
          <cell r="B36" t="str">
            <v>Ecatzingo</v>
          </cell>
          <cell r="C36" t="str">
            <v>REBECA PEREZ MARTINEZ</v>
          </cell>
          <cell r="D36" t="str">
            <v>pri</v>
          </cell>
          <cell r="E36" t="str">
            <v>Ecatzingo</v>
          </cell>
        </row>
        <row r="37">
          <cell r="B37" t="str">
            <v>El Oro</v>
          </cell>
          <cell r="C37" t="str">
            <v>RUTH SALAZAR GARCÍA</v>
          </cell>
          <cell r="D37" t="str">
            <v>pri</v>
          </cell>
          <cell r="E37" t="str">
            <v>El_Oro</v>
          </cell>
        </row>
        <row r="38">
          <cell r="B38" t="str">
            <v>Huehuetoca</v>
          </cell>
          <cell r="C38" t="str">
            <v>MILTON CASTAÑEDA DIAZ</v>
          </cell>
          <cell r="D38" t="str">
            <v>pan pri prd</v>
          </cell>
          <cell r="E38" t="str">
            <v>Huehuetoca</v>
          </cell>
        </row>
        <row r="39">
          <cell r="B39" t="str">
            <v>Hueypoxtla</v>
          </cell>
          <cell r="C39" t="str">
            <v>DIEGO VARGAS COLIN</v>
          </cell>
          <cell r="D39" t="str">
            <v>pri</v>
          </cell>
          <cell r="E39" t="str">
            <v>Hueypoxtla</v>
          </cell>
        </row>
        <row r="40">
          <cell r="B40" t="str">
            <v>Huixquilucan</v>
          </cell>
          <cell r="C40" t="str">
            <v>ROMINA CONTRERAS CARRASCO</v>
          </cell>
          <cell r="D40" t="str">
            <v>pan</v>
          </cell>
          <cell r="E40" t="str">
            <v>Huixquilucan</v>
          </cell>
        </row>
        <row r="41">
          <cell r="B41" t="str">
            <v>Isidro Fabela</v>
          </cell>
          <cell r="C41" t="str">
            <v>ASTRID ANITA DAVILA ORDOÑEZ</v>
          </cell>
          <cell r="D41" t="str">
            <v>pri</v>
          </cell>
          <cell r="E41" t="str">
            <v>Isidro_Fabela</v>
          </cell>
        </row>
        <row r="42">
          <cell r="B42" t="str">
            <v>Ixtapaluca</v>
          </cell>
          <cell r="C42" t="str">
            <v>FELIPE RAFAEL ARVIZU DE LA LUZ</v>
          </cell>
          <cell r="D42" t="str">
            <v>pt alianza morena</v>
          </cell>
          <cell r="E42" t="str">
            <v>Ixtapaluca</v>
          </cell>
        </row>
        <row r="43">
          <cell r="B43" t="str">
            <v>Ixtapan de la Sal</v>
          </cell>
          <cell r="C43" t="str">
            <v>EDGAR MISAEL OCAMPO AYALA</v>
          </cell>
          <cell r="D43" t="str">
            <v>pt alianza morena</v>
          </cell>
          <cell r="E43" t="str">
            <v>Ixtapan_de_la_Sal</v>
          </cell>
        </row>
        <row r="44">
          <cell r="B44" t="str">
            <v>Ixtapan del Oro</v>
          </cell>
          <cell r="C44" t="str">
            <v>BENIGNO ARROYO BAUTISTA</v>
          </cell>
          <cell r="D44" t="str">
            <v>pt alianza morena</v>
          </cell>
          <cell r="E44" t="str">
            <v>Ixtapan_del_Oro</v>
          </cell>
        </row>
        <row r="45">
          <cell r="B45" t="str">
            <v>Ixtlahuaca</v>
          </cell>
          <cell r="C45" t="str">
            <v>ABUZEID LOZANO CASTAÑEDA</v>
          </cell>
          <cell r="D45" t="str">
            <v>pan pri prd</v>
          </cell>
          <cell r="E45" t="str">
            <v>Ixtlahuaca</v>
          </cell>
        </row>
        <row r="46">
          <cell r="B46" t="str">
            <v>Jaltenco</v>
          </cell>
          <cell r="C46" t="str">
            <v>MARIA DEL ROSARIO PAYNE ISLAS</v>
          </cell>
          <cell r="D46" t="str">
            <v>morena</v>
          </cell>
          <cell r="E46" t="str">
            <v>Jaltenco</v>
          </cell>
        </row>
        <row r="47">
          <cell r="B47" t="str">
            <v>Jilotepec</v>
          </cell>
          <cell r="C47" t="str">
            <v>RODOLFO NOGUES BARAJAS</v>
          </cell>
          <cell r="D47" t="str">
            <v>pan pri prd</v>
          </cell>
          <cell r="E47" t="str">
            <v>Jilotepec</v>
          </cell>
        </row>
        <row r="48">
          <cell r="B48" t="str">
            <v>Jilotzingo</v>
          </cell>
          <cell r="C48" t="str">
            <v>ANA TERESA CASAS GONZALEZ</v>
          </cell>
          <cell r="D48" t="str">
            <v>pri</v>
          </cell>
          <cell r="E48" t="str">
            <v>Jilotzingo</v>
          </cell>
        </row>
        <row r="49">
          <cell r="B49" t="str">
            <v>Jiquipilco</v>
          </cell>
          <cell r="C49" t="str">
            <v>FELIPE DE JESUS SANCHEZ DAVILA</v>
          </cell>
          <cell r="D49" t="str">
            <v>pan pri prd</v>
          </cell>
          <cell r="E49" t="str">
            <v>Jiquipilco</v>
          </cell>
        </row>
        <row r="50">
          <cell r="B50" t="str">
            <v>Jocotitlán</v>
          </cell>
          <cell r="C50" t="str">
            <v>JOSE JESUS CEDILLO GONZALEZ</v>
          </cell>
          <cell r="D50" t="str">
            <v>pri</v>
          </cell>
          <cell r="E50" t="str">
            <v>Jocotitlán</v>
          </cell>
        </row>
        <row r="51">
          <cell r="B51" t="str">
            <v>Joquicingo</v>
          </cell>
          <cell r="C51" t="str">
            <v>RAUSEL CERVANTES HUERTAS</v>
          </cell>
          <cell r="D51" t="str">
            <v>verde</v>
          </cell>
          <cell r="E51" t="str">
            <v>Joquicingo</v>
          </cell>
        </row>
        <row r="52">
          <cell r="B52" t="str">
            <v>Juchitepec</v>
          </cell>
          <cell r="C52" t="str">
            <v>MARISOL NAVA LINARES</v>
          </cell>
          <cell r="D52" t="str">
            <v>pri</v>
          </cell>
          <cell r="E52" t="str">
            <v>Juchitepec</v>
          </cell>
        </row>
        <row r="53">
          <cell r="B53" t="str">
            <v>La Paz</v>
          </cell>
          <cell r="C53" t="str">
            <v>CRISTINA GONZALEZ CRUZ</v>
          </cell>
          <cell r="D53" t="str">
            <v>pan pri prd</v>
          </cell>
          <cell r="E53" t="str">
            <v>La_Paz</v>
          </cell>
        </row>
        <row r="54">
          <cell r="B54" t="str">
            <v>Lerma</v>
          </cell>
          <cell r="C54" t="str">
            <v>MIGUEL ANGEL RAMIREZ PONCE</v>
          </cell>
          <cell r="D54" t="str">
            <v>pri</v>
          </cell>
          <cell r="E54" t="str">
            <v>Lerma</v>
          </cell>
        </row>
        <row r="55">
          <cell r="B55" t="str">
            <v>Luvianos</v>
          </cell>
          <cell r="C55" t="str">
            <v>ROSA MARIA GARDUÑO CIENFUEGOS</v>
          </cell>
          <cell r="D55" t="str">
            <v>pan pri prd</v>
          </cell>
          <cell r="E55" t="str">
            <v>Luvianos</v>
          </cell>
        </row>
        <row r="56">
          <cell r="B56" t="str">
            <v>Malinalco</v>
          </cell>
          <cell r="C56" t="str">
            <v>JUAN ANTONIO MENDOZA PEDROZA</v>
          </cell>
          <cell r="D56" t="str">
            <v>verde</v>
          </cell>
          <cell r="E56" t="str">
            <v>Malinalco</v>
          </cell>
        </row>
        <row r="57">
          <cell r="B57" t="str">
            <v>Melchor Ocampo</v>
          </cell>
          <cell r="C57" t="str">
            <v>VICTORIA AURELIA VIQUEZ VEGA</v>
          </cell>
          <cell r="D57" t="str">
            <v>pt alianza morena</v>
          </cell>
          <cell r="E57" t="str">
            <v>Melchor_Ocampo</v>
          </cell>
        </row>
        <row r="58">
          <cell r="B58" t="str">
            <v>Metepec</v>
          </cell>
          <cell r="C58" t="str">
            <v>FERNANDO GUSTAVO FLORES FERNANDEZ</v>
          </cell>
          <cell r="D58" t="str">
            <v>pan pri prd</v>
          </cell>
          <cell r="E58" t="str">
            <v>Metepec</v>
          </cell>
        </row>
        <row r="59">
          <cell r="B59" t="str">
            <v>Mexicaltzingo</v>
          </cell>
          <cell r="C59" t="str">
            <v>ARIADNE SARAY BENITEZ ESPINOZA</v>
          </cell>
          <cell r="D59" t="str">
            <v>pan pri prd</v>
          </cell>
          <cell r="E59" t="str">
            <v>Mexicaltzingo</v>
          </cell>
        </row>
        <row r="60">
          <cell r="B60" t="str">
            <v>Morelos</v>
          </cell>
          <cell r="C60" t="str">
            <v>MIRIAM NANCY GARCIA ANTONIO</v>
          </cell>
          <cell r="D60" t="str">
            <v>pan pri prd</v>
          </cell>
          <cell r="E60" t="str">
            <v>Morelos</v>
          </cell>
        </row>
        <row r="61">
          <cell r="B61" t="str">
            <v>Naucalpan de Juárez</v>
          </cell>
          <cell r="C61" t="str">
            <v>ANGELICA MOYA MARIN</v>
          </cell>
          <cell r="D61" t="str">
            <v>pan pri prd</v>
          </cell>
          <cell r="E61" t="str">
            <v>Naucalpan_de_Juárez</v>
          </cell>
        </row>
        <row r="62">
          <cell r="B62" t="str">
            <v>Nextlalpan</v>
          </cell>
          <cell r="E62" t="str">
            <v>Nextlalpan</v>
          </cell>
        </row>
        <row r="63">
          <cell r="B63" t="str">
            <v>Nezahualcóyotl</v>
          </cell>
          <cell r="C63" t="str">
            <v>ADOLFO CERQUEDA REBOLLO</v>
          </cell>
          <cell r="D63" t="str">
            <v>pt alianza morena</v>
          </cell>
          <cell r="E63" t="str">
            <v>Nezahualcóyotl</v>
          </cell>
        </row>
        <row r="64">
          <cell r="B64" t="str">
            <v>Nicolás Romero</v>
          </cell>
          <cell r="C64" t="str">
            <v>ARMANDO NAVARRETE LOPEZ</v>
          </cell>
          <cell r="D64" t="str">
            <v>pt alianza morena</v>
          </cell>
          <cell r="E64" t="str">
            <v>Nicolás_Romero</v>
          </cell>
        </row>
        <row r="65">
          <cell r="B65" t="str">
            <v>Nopaltepec</v>
          </cell>
          <cell r="C65" t="str">
            <v>GUMARO WALDO LOPEZ</v>
          </cell>
          <cell r="D65" t="str">
            <v>pan</v>
          </cell>
          <cell r="E65" t="str">
            <v>Nopaltepec</v>
          </cell>
        </row>
        <row r="66">
          <cell r="B66" t="str">
            <v>Ocoyoacac</v>
          </cell>
          <cell r="C66" t="str">
            <v>SAMUEL VERDEJA RUIZ</v>
          </cell>
          <cell r="D66" t="str">
            <v>vede</v>
          </cell>
          <cell r="E66" t="str">
            <v>Ocoyoacac</v>
          </cell>
        </row>
        <row r="67">
          <cell r="B67" t="str">
            <v>Ocuilan</v>
          </cell>
          <cell r="C67" t="str">
            <v>EMILIO ARRIAGA VILLA</v>
          </cell>
          <cell r="D67" t="str">
            <v>pes</v>
          </cell>
          <cell r="E67" t="str">
            <v>Ocuilan</v>
          </cell>
        </row>
        <row r="68">
          <cell r="B68" t="str">
            <v>Otumba</v>
          </cell>
          <cell r="C68" t="str">
            <v>HILARION CORONEL LEMUS</v>
          </cell>
          <cell r="D68" t="str">
            <v>pri</v>
          </cell>
          <cell r="E68" t="str">
            <v>Otumba</v>
          </cell>
        </row>
        <row r="69">
          <cell r="B69" t="str">
            <v>Otzoloapan</v>
          </cell>
          <cell r="C69" t="str">
            <v>YURENI NUÑEZ GARCIA</v>
          </cell>
          <cell r="D69" t="str">
            <v>pan pri prd</v>
          </cell>
          <cell r="E69" t="str">
            <v>Otzoloapan</v>
          </cell>
        </row>
        <row r="70">
          <cell r="B70" t="str">
            <v>Otzolotepec</v>
          </cell>
          <cell r="C70" t="str">
            <v>ERIKA SEVILLA ALVARADO</v>
          </cell>
          <cell r="D70" t="str">
            <v>pt alianza morena</v>
          </cell>
          <cell r="E70" t="str">
            <v>Otzolotepec</v>
          </cell>
        </row>
        <row r="71">
          <cell r="B71" t="str">
            <v>Ozumba</v>
          </cell>
          <cell r="C71" t="str">
            <v>VALENTIN MARTINEZ CASTILLO</v>
          </cell>
          <cell r="D71" t="str">
            <v>pt alianza morena</v>
          </cell>
          <cell r="E71" t="str">
            <v>Ozumba</v>
          </cell>
        </row>
        <row r="72">
          <cell r="B72" t="str">
            <v>Papalotla</v>
          </cell>
          <cell r="C72" t="str">
            <v>RODRIGO RUIZ MARTINEZ</v>
          </cell>
          <cell r="D72" t="str">
            <v>pt alianza morena</v>
          </cell>
          <cell r="E72" t="str">
            <v>Papalotla</v>
          </cell>
        </row>
        <row r="73">
          <cell r="B73" t="str">
            <v>Polotitlán</v>
          </cell>
          <cell r="C73" t="str">
            <v>TERESITA SANCHEZ BARCENA</v>
          </cell>
          <cell r="D73" t="str">
            <v>pan pri prd</v>
          </cell>
          <cell r="E73" t="str">
            <v>Polotitlán</v>
          </cell>
        </row>
        <row r="74">
          <cell r="B74" t="str">
            <v>Rayón</v>
          </cell>
          <cell r="C74" t="str">
            <v>ERICK VLADIMIR CEDILLO HINOJOSA</v>
          </cell>
          <cell r="D74" t="str">
            <v>pan pri prd</v>
          </cell>
          <cell r="E74" t="str">
            <v>Rayón</v>
          </cell>
        </row>
        <row r="75">
          <cell r="B75" t="str">
            <v>San Antonio la Isla</v>
          </cell>
          <cell r="C75" t="str">
            <v>LIZETH MARLENE SANDOVAL COLINDRES</v>
          </cell>
          <cell r="D75" t="str">
            <v>pan pri prd</v>
          </cell>
          <cell r="E75" t="str">
            <v>San_Antonio_la_Isla</v>
          </cell>
        </row>
        <row r="76">
          <cell r="B76" t="str">
            <v>San Felipe del Progreso</v>
          </cell>
          <cell r="C76" t="str">
            <v>JAVIER JERONIMO APOLONIO</v>
          </cell>
          <cell r="D76" t="str">
            <v>pan pri prd</v>
          </cell>
          <cell r="E76" t="str">
            <v>San_Felipe_del_Progreso</v>
          </cell>
        </row>
        <row r="77">
          <cell r="B77" t="str">
            <v>San José del Rincón</v>
          </cell>
          <cell r="C77" t="str">
            <v>ANA MARIA VAZQUEZ CARMONA</v>
          </cell>
          <cell r="D77" t="str">
            <v>pan pri prd</v>
          </cell>
          <cell r="E77" t="str">
            <v>San_José_del_Rincón</v>
          </cell>
        </row>
        <row r="78">
          <cell r="B78" t="str">
            <v>San Martín de las Pirámides</v>
          </cell>
          <cell r="C78" t="str">
            <v>ERIC RUIZ MEDINA</v>
          </cell>
          <cell r="D78" t="str">
            <v>pan</v>
          </cell>
          <cell r="E78" t="str">
            <v>San_Martín_de_las_Pirámides</v>
          </cell>
        </row>
        <row r="79">
          <cell r="B79" t="str">
            <v>San Mateo Atenco</v>
          </cell>
          <cell r="C79" t="str">
            <v>ANA AURORA MUÑIZ NEYRA</v>
          </cell>
          <cell r="D79" t="str">
            <v>pan pri prd</v>
          </cell>
          <cell r="E79" t="str">
            <v>San_Mateo_Atenco</v>
          </cell>
        </row>
        <row r="80">
          <cell r="B80" t="str">
            <v>San Simón de Guerrero</v>
          </cell>
          <cell r="C80" t="str">
            <v>SARA MORA DE JESUS</v>
          </cell>
          <cell r="D80" t="str">
            <v>pan pri prd</v>
          </cell>
          <cell r="E80" t="str">
            <v>San_Simón_de_Guerrero</v>
          </cell>
        </row>
        <row r="81">
          <cell r="B81" t="str">
            <v>Santo Tomás</v>
          </cell>
          <cell r="C81" t="str">
            <v>MARIA DEL ROSARIO MATIAS ESQUIVEL</v>
          </cell>
          <cell r="D81" t="str">
            <v>pan pri prd</v>
          </cell>
          <cell r="E81" t="str">
            <v>Santo_Tomás</v>
          </cell>
        </row>
        <row r="82">
          <cell r="B82" t="str">
            <v>Soyaniquilpan de Juárez</v>
          </cell>
          <cell r="C82" t="str">
            <v>JESUS ESPINOSA ARCINIEGA</v>
          </cell>
          <cell r="D82" t="str">
            <v>pan pri prd</v>
          </cell>
          <cell r="E82" t="str">
            <v>Soyaniquilpan_de_Juárez</v>
          </cell>
        </row>
        <row r="83">
          <cell r="B83" t="str">
            <v>Sultepec</v>
          </cell>
          <cell r="C83" t="str">
            <v>ANA MARIA VAZQUEZ CARMONA</v>
          </cell>
          <cell r="D83" t="str">
            <v>verde</v>
          </cell>
          <cell r="E83" t="str">
            <v>Sultepec</v>
          </cell>
        </row>
        <row r="84">
          <cell r="B84" t="str">
            <v>Tecámac</v>
          </cell>
          <cell r="C84" t="str">
            <v>MARIELA GUTIERREZ ESCALANTE</v>
          </cell>
          <cell r="D84" t="str">
            <v>pt alianza morena</v>
          </cell>
          <cell r="E84" t="str">
            <v>Tecámac</v>
          </cell>
        </row>
        <row r="85">
          <cell r="B85" t="str">
            <v>Tejupilco</v>
          </cell>
          <cell r="C85" t="str">
            <v>RIGOBERTO LOPEZ RIVERA</v>
          </cell>
          <cell r="D85" t="str">
            <v>pan pri prd</v>
          </cell>
          <cell r="E85" t="str">
            <v>Tejupilco</v>
          </cell>
        </row>
        <row r="86">
          <cell r="B86" t="str">
            <v>Temamatla</v>
          </cell>
          <cell r="C86" t="str">
            <v>JOSE ANTONIO VALLEJO GAMA</v>
          </cell>
          <cell r="D86" t="str">
            <v>rsp</v>
          </cell>
          <cell r="E86" t="str">
            <v>Temamatla</v>
          </cell>
        </row>
        <row r="87">
          <cell r="B87" t="str">
            <v>Temascalapa</v>
          </cell>
          <cell r="C87" t="str">
            <v>QUIRINO MENESES VIVALDO</v>
          </cell>
          <cell r="D87" t="str">
            <v>pan</v>
          </cell>
          <cell r="E87" t="str">
            <v>Temascalapa</v>
          </cell>
        </row>
        <row r="88">
          <cell r="B88" t="str">
            <v>Temascalcingo</v>
          </cell>
          <cell r="C88" t="str">
            <v>JOSE LUIS ESPINOZA NAVARRETE</v>
          </cell>
          <cell r="D88" t="str">
            <v>pan pri prd</v>
          </cell>
          <cell r="E88" t="str">
            <v>Temascalcingo</v>
          </cell>
        </row>
        <row r="89">
          <cell r="B89" t="str">
            <v>Temascaltepec</v>
          </cell>
          <cell r="C89" t="str">
            <v>CARLOS GONZALEZ BERRA</v>
          </cell>
          <cell r="D89" t="str">
            <v>pan pri prd</v>
          </cell>
          <cell r="E89" t="str">
            <v>Temascaltepec</v>
          </cell>
        </row>
        <row r="90">
          <cell r="B90" t="str">
            <v>Temoaya</v>
          </cell>
          <cell r="C90" t="str">
            <v>NELLY BRIGIDA RIVERA SANCHEZ</v>
          </cell>
          <cell r="D90" t="str">
            <v>pt alianza morena</v>
          </cell>
          <cell r="E90" t="str">
            <v>Temoaya</v>
          </cell>
        </row>
        <row r="91">
          <cell r="B91" t="str">
            <v>Tenancingo</v>
          </cell>
          <cell r="C91" t="str">
            <v>HECTOR GORDILLO SANCHEZ</v>
          </cell>
          <cell r="D91" t="str">
            <v>pan pri prd</v>
          </cell>
          <cell r="E91" t="str">
            <v>Tenancingo</v>
          </cell>
        </row>
        <row r="92">
          <cell r="B92" t="str">
            <v>Tenango del Aire</v>
          </cell>
          <cell r="C92" t="str">
            <v>ROBERTO AVILA VENTURA</v>
          </cell>
          <cell r="D92" t="str">
            <v>verde</v>
          </cell>
          <cell r="E92" t="str">
            <v>Tenango_del_Aire</v>
          </cell>
        </row>
        <row r="93">
          <cell r="B93" t="str">
            <v>Tenango del Valle</v>
          </cell>
          <cell r="C93" t="str">
            <v>ROBERTO BAUTISTA ARELLANO</v>
          </cell>
          <cell r="D93" t="str">
            <v>pt alianza morena</v>
          </cell>
          <cell r="E93" t="str">
            <v>Tenango_del_Valle</v>
          </cell>
        </row>
        <row r="94">
          <cell r="B94" t="str">
            <v>Teoloyucán</v>
          </cell>
          <cell r="C94" t="str">
            <v>JUAN CARLOS URIBE PADILLA</v>
          </cell>
          <cell r="D94" t="str">
            <v>pan pri prd</v>
          </cell>
          <cell r="E94" t="str">
            <v>Teoloyucán</v>
          </cell>
        </row>
        <row r="95">
          <cell r="B95" t="str">
            <v>Teotihuacán</v>
          </cell>
          <cell r="C95" t="str">
            <v>MARIO PAREDES DE LA TORRE</v>
          </cell>
          <cell r="D95" t="str">
            <v>pri</v>
          </cell>
          <cell r="E95" t="str">
            <v>Teotihuacán</v>
          </cell>
        </row>
        <row r="96">
          <cell r="B96" t="str">
            <v>Tepetlaoxtoc</v>
          </cell>
          <cell r="C96" t="str">
            <v>ISMAEL OLIVARES VAZQUEZ</v>
          </cell>
          <cell r="D96" t="str">
            <v>pri</v>
          </cell>
          <cell r="E96" t="str">
            <v>Tepetlaoxtoc</v>
          </cell>
        </row>
        <row r="97">
          <cell r="B97" t="str">
            <v>Tepetlixpa</v>
          </cell>
          <cell r="C97" t="str">
            <v>ABELARDO RODRIGUEZ GARCIA</v>
          </cell>
          <cell r="D97" t="str">
            <v>movimiento ciudadano</v>
          </cell>
          <cell r="E97" t="str">
            <v>Tepetlixpa</v>
          </cell>
        </row>
        <row r="98">
          <cell r="B98" t="str">
            <v>Tepotzotlán</v>
          </cell>
          <cell r="C98" t="str">
            <v>MARIA DE LOS ANGELES ZUPPA VILLEGAS</v>
          </cell>
          <cell r="D98" t="str">
            <v>movimiento ciudadano</v>
          </cell>
          <cell r="E98" t="str">
            <v>Tepotzotlán</v>
          </cell>
        </row>
        <row r="99">
          <cell r="B99" t="str">
            <v>Tequixquiac</v>
          </cell>
          <cell r="C99" t="str">
            <v>LUIS RAUL MENESES GARCIA</v>
          </cell>
          <cell r="D99" t="str">
            <v>fuerza mexico</v>
          </cell>
          <cell r="E99" t="str">
            <v>Tequixquiac</v>
          </cell>
        </row>
        <row r="100">
          <cell r="B100" t="str">
            <v>Texcaltitlán</v>
          </cell>
          <cell r="C100" t="str">
            <v>JAVIER LUJANO HUERTA</v>
          </cell>
          <cell r="D100" t="str">
            <v>pan pri prd</v>
          </cell>
          <cell r="E100" t="str">
            <v>Texcaltitlán</v>
          </cell>
        </row>
        <row r="101">
          <cell r="B101" t="str">
            <v>Texcalyacac</v>
          </cell>
          <cell r="C101" t="str">
            <v>XOCHITL MARIBEL RAMIREZ BERMEJO</v>
          </cell>
          <cell r="D101" t="str">
            <v>pri</v>
          </cell>
          <cell r="E101" t="str">
            <v>Texcalyacac</v>
          </cell>
        </row>
        <row r="102">
          <cell r="B102" t="str">
            <v>Texcoco</v>
          </cell>
          <cell r="C102" t="str">
            <v>SANDRA LUZ FALCON VENEGAS</v>
          </cell>
          <cell r="D102" t="str">
            <v>pt alianza morena</v>
          </cell>
          <cell r="E102" t="str">
            <v>Texcoco</v>
          </cell>
        </row>
        <row r="103">
          <cell r="B103" t="str">
            <v>Tezoyuca</v>
          </cell>
          <cell r="C103" t="str">
            <v>EDGAR URIEL MORALES AVILA</v>
          </cell>
          <cell r="D103" t="str">
            <v>pan</v>
          </cell>
          <cell r="E103" t="str">
            <v>Tezoyuca</v>
          </cell>
        </row>
        <row r="104">
          <cell r="B104" t="str">
            <v>Tianguistenco</v>
          </cell>
          <cell r="C104" t="str">
            <v>DIEGO ERIC MORENO VALLE</v>
          </cell>
          <cell r="D104" t="str">
            <v>pri</v>
          </cell>
          <cell r="E104" t="str">
            <v>Tianguistenco</v>
          </cell>
        </row>
        <row r="105">
          <cell r="B105" t="str">
            <v>Timilpan</v>
          </cell>
          <cell r="C105" t="str">
            <v>ISAIAS LUGO GARCIA</v>
          </cell>
          <cell r="D105" t="str">
            <v>pan pri prd</v>
          </cell>
          <cell r="E105" t="str">
            <v>Timilpan</v>
          </cell>
        </row>
        <row r="106">
          <cell r="B106" t="str">
            <v>Tlalmanalco</v>
          </cell>
          <cell r="C106" t="str">
            <v>ANA GABRIELA VELAZQUEZ QUINTERO</v>
          </cell>
          <cell r="D106" t="str">
            <v>pt alianza morena</v>
          </cell>
          <cell r="E106" t="str">
            <v>Tlalmanalco</v>
          </cell>
        </row>
        <row r="107">
          <cell r="B107" t="str">
            <v>Tlalnepantla de Baz</v>
          </cell>
          <cell r="C107" t="str">
            <v>MARCO ANTONIO RODRIGUEZ HURTADO</v>
          </cell>
          <cell r="D107" t="str">
            <v>pan pri prd</v>
          </cell>
          <cell r="E107" t="str">
            <v>Tlalnepantla_de_Baz</v>
          </cell>
        </row>
        <row r="108">
          <cell r="B108" t="str">
            <v>Tlatlaya</v>
          </cell>
          <cell r="C108" t="str">
            <v>CRISOFORO HERNANDEZ MENA</v>
          </cell>
          <cell r="D108" t="str">
            <v>pan pri prd</v>
          </cell>
          <cell r="E108" t="str">
            <v>Tlatlaya</v>
          </cell>
        </row>
        <row r="109">
          <cell r="B109" t="str">
            <v>Toluca</v>
          </cell>
          <cell r="C109" t="str">
            <v>RAYMUNDO EDGAR MARTINEZ CARBAJAL</v>
          </cell>
          <cell r="D109" t="str">
            <v>pan pri prd</v>
          </cell>
          <cell r="E109" t="str">
            <v>Toluca</v>
          </cell>
        </row>
        <row r="110">
          <cell r="B110" t="str">
            <v>Tonanitla</v>
          </cell>
          <cell r="C110" t="str">
            <v>MAURO MARTINEZ MARTINEZ</v>
          </cell>
          <cell r="D110" t="str">
            <v>pes</v>
          </cell>
          <cell r="E110" t="str">
            <v>Tonanitla</v>
          </cell>
        </row>
        <row r="111">
          <cell r="B111" t="str">
            <v>Tonatico</v>
          </cell>
          <cell r="C111" t="str">
            <v>EVELIA MARLEM AYALA SANCHEZ</v>
          </cell>
          <cell r="D111" t="str">
            <v xml:space="preserve">pan  </v>
          </cell>
          <cell r="E111" t="str">
            <v>Tonatico</v>
          </cell>
        </row>
        <row r="112">
          <cell r="B112" t="str">
            <v>Tultepec</v>
          </cell>
          <cell r="C112" t="str">
            <v>RAMON SERGIO LUNA CORTES</v>
          </cell>
          <cell r="D112" t="str">
            <v>pt alianza morena</v>
          </cell>
          <cell r="E112" t="str">
            <v>Tultepec</v>
          </cell>
        </row>
        <row r="113">
          <cell r="B113" t="str">
            <v>Tultitlán</v>
          </cell>
          <cell r="C113" t="str">
            <v>ELENA GARCIA MARTINEZ</v>
          </cell>
          <cell r="D113" t="str">
            <v>pt alianza morena</v>
          </cell>
          <cell r="E113" t="str">
            <v>Tultitlán</v>
          </cell>
        </row>
        <row r="114">
          <cell r="B114" t="str">
            <v>Valle de Bravo</v>
          </cell>
          <cell r="C114" t="str">
            <v>MICHELLE NUÑEZ PONCE</v>
          </cell>
          <cell r="D114" t="str">
            <v>pt alianza morena</v>
          </cell>
          <cell r="E114" t="str">
            <v>Valle_de_Bravo</v>
          </cell>
        </row>
        <row r="115">
          <cell r="B115" t="str">
            <v>Valle de Chalco Solidaridad</v>
          </cell>
          <cell r="C115" t="str">
            <v>ARMANDO GARCIA MENDEZ</v>
          </cell>
          <cell r="D115" t="str">
            <v>pt alianza morena</v>
          </cell>
          <cell r="E115" t="str">
            <v>Valle_de_Chalco_Solidaridad</v>
          </cell>
        </row>
        <row r="116">
          <cell r="B116" t="str">
            <v>Villa de Allende</v>
          </cell>
          <cell r="C116" t="str">
            <v>ARTURO PIÑA GARCIA</v>
          </cell>
          <cell r="D116" t="str">
            <v>pan pri prd</v>
          </cell>
          <cell r="E116" t="str">
            <v>Villa_de_Allende</v>
          </cell>
        </row>
        <row r="117">
          <cell r="B117" t="str">
            <v>Villa del Carbón</v>
          </cell>
          <cell r="C117" t="str">
            <v>ANDRI GUADALUPE CORREA RODRIGUEZ</v>
          </cell>
          <cell r="D117" t="str">
            <v>pri</v>
          </cell>
          <cell r="E117" t="str">
            <v>Villa_del_Carbón</v>
          </cell>
        </row>
        <row r="118">
          <cell r="B118" t="str">
            <v>Villa Guerrero</v>
          </cell>
          <cell r="C118" t="str">
            <v>FRANCISCO LUGO MILLAN</v>
          </cell>
          <cell r="D118" t="str">
            <v>movimiento ciudadano</v>
          </cell>
          <cell r="E118" t="str">
            <v>Villa_Guerrero</v>
          </cell>
        </row>
        <row r="119">
          <cell r="B119" t="str">
            <v>Villa Victoria</v>
          </cell>
          <cell r="C119" t="str">
            <v>MARIA LUISA CARMONA ALVARADO</v>
          </cell>
          <cell r="D119" t="str">
            <v>pan pri prd</v>
          </cell>
          <cell r="E119" t="str">
            <v>Villa Victoria</v>
          </cell>
        </row>
        <row r="120">
          <cell r="B120" t="str">
            <v>Xalatlaco</v>
          </cell>
          <cell r="C120" t="str">
            <v>ABEL FLORES GUZMAN</v>
          </cell>
          <cell r="D120" t="str">
            <v>morena</v>
          </cell>
          <cell r="E120" t="str">
            <v>Xalatlaco</v>
          </cell>
        </row>
        <row r="121">
          <cell r="B121" t="str">
            <v>Xonacatlán</v>
          </cell>
          <cell r="C121" t="str">
            <v>ALFREDO GONZALEZ GONZALEZ</v>
          </cell>
          <cell r="D121" t="str">
            <v>pt alianza morena</v>
          </cell>
          <cell r="E121" t="str">
            <v>Xonacatlán</v>
          </cell>
        </row>
        <row r="122">
          <cell r="B122" t="str">
            <v>Zacazonapan</v>
          </cell>
          <cell r="C122" t="str">
            <v>JUAN VICENTE JARAMILLO CRUZ</v>
          </cell>
          <cell r="D122" t="str">
            <v>pan pri prd</v>
          </cell>
          <cell r="E122" t="str">
            <v>Zacazonapan</v>
          </cell>
        </row>
        <row r="123">
          <cell r="B123" t="str">
            <v>Zacualpan</v>
          </cell>
          <cell r="C123" t="str">
            <v>BEATRIZ PÉREZ VASQUEZ</v>
          </cell>
          <cell r="D123" t="str">
            <v>pan pri prd</v>
          </cell>
          <cell r="E123" t="str">
            <v>Zacualpan</v>
          </cell>
        </row>
        <row r="124">
          <cell r="B124" t="str">
            <v>Zinacantepec</v>
          </cell>
          <cell r="C124" t="str">
            <v>MANUEL VILCHIS VIVEROS</v>
          </cell>
          <cell r="D124" t="str">
            <v>pan pri prd</v>
          </cell>
          <cell r="E124" t="str">
            <v>Zinacantepec</v>
          </cell>
        </row>
        <row r="125">
          <cell r="B125" t="str">
            <v>Zumpahuacán</v>
          </cell>
          <cell r="C125" t="str">
            <v>NORA ANGELICA FUENTES AGUILAR</v>
          </cell>
          <cell r="D125" t="str">
            <v>pan pri prd</v>
          </cell>
          <cell r="E125" t="str">
            <v>Zumpahuacán</v>
          </cell>
        </row>
        <row r="126">
          <cell r="B126" t="str">
            <v>Zumpango</v>
          </cell>
          <cell r="C126" t="str">
            <v>MIGUEL ANGEL GAMBOA MONROY</v>
          </cell>
          <cell r="D126" t="str">
            <v>pt alianza morena</v>
          </cell>
          <cell r="E126" t="str">
            <v>Zumpango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>A CORTO PLAZO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Fondo Fijo de Caja</v>
          </cell>
          <cell r="E10">
            <v>2.5</v>
          </cell>
          <cell r="G10">
            <v>2.5</v>
          </cell>
          <cell r="I10">
            <v>0</v>
          </cell>
          <cell r="L10" t="str">
            <v>Cuentas por Pagar</v>
          </cell>
          <cell r="N10">
            <v>8550.7000000000007</v>
          </cell>
          <cell r="P10">
            <v>8550.7000000000007</v>
          </cell>
          <cell r="R10">
            <v>0</v>
          </cell>
        </row>
        <row r="11">
          <cell r="C11" t="str">
            <v>Bancos</v>
          </cell>
          <cell r="E11">
            <v>20205.900000000001</v>
          </cell>
          <cell r="G11">
            <v>20205.900000000001</v>
          </cell>
          <cell r="I11">
            <v>0</v>
          </cell>
          <cell r="L11" t="str">
            <v>Retenciones a Favor de Terceros por Pagar</v>
          </cell>
          <cell r="N11">
            <v>609.70000000000005</v>
          </cell>
          <cell r="P11">
            <v>609.70000000000005</v>
          </cell>
          <cell r="R11">
            <v>0</v>
          </cell>
        </row>
        <row r="12">
          <cell r="C12" t="str">
            <v>Inversiones en Instituciones Financieras</v>
          </cell>
          <cell r="E12">
            <v>9089.6</v>
          </cell>
          <cell r="G12">
            <v>9089.6</v>
          </cell>
          <cell r="I12">
            <v>0</v>
          </cell>
        </row>
        <row r="13">
          <cell r="C13" t="str">
            <v>Deudores Diversos</v>
          </cell>
          <cell r="E13">
            <v>38429.300000000003</v>
          </cell>
          <cell r="G13">
            <v>38429.300000000003</v>
          </cell>
          <cell r="I13">
            <v>0</v>
          </cell>
        </row>
        <row r="14">
          <cell r="C14" t="str">
            <v>Anticipo a Proveedores</v>
          </cell>
          <cell r="E14">
            <v>54.3</v>
          </cell>
          <cell r="G14">
            <v>54.3</v>
          </cell>
          <cell r="I14">
            <v>0</v>
          </cell>
        </row>
        <row r="15">
          <cell r="C15" t="str">
            <v>Inventario para Ventas</v>
          </cell>
          <cell r="E15">
            <v>169.2</v>
          </cell>
          <cell r="G15">
            <v>169.2</v>
          </cell>
          <cell r="I15">
            <v>0</v>
          </cell>
        </row>
        <row r="16">
          <cell r="C16" t="str">
            <v>Estimaciòn para Cuentas Incobrables</v>
          </cell>
          <cell r="E16">
            <v>14.5</v>
          </cell>
          <cell r="G16">
            <v>14.5</v>
          </cell>
        </row>
        <row r="17">
          <cell r="E17" t="str">
            <v>_</v>
          </cell>
          <cell r="G17" t="str">
            <v>_</v>
          </cell>
          <cell r="I17" t="str">
            <v>_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67965.3</v>
          </cell>
          <cell r="G18">
            <v>67965.3</v>
          </cell>
          <cell r="I18">
            <v>0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9160.4000000000015</v>
          </cell>
          <cell r="P18">
            <v>9160.4000000000015</v>
          </cell>
          <cell r="R18">
            <v>0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Muebles</v>
          </cell>
          <cell r="E22">
            <v>50357.1</v>
          </cell>
          <cell r="G22">
            <v>50357.1</v>
          </cell>
          <cell r="I22">
            <v>0</v>
          </cell>
        </row>
        <row r="23">
          <cell r="C23" t="str">
            <v>Bienes Inmuebles</v>
          </cell>
          <cell r="E23">
            <v>89600.5</v>
          </cell>
          <cell r="G23">
            <v>89600.5</v>
          </cell>
          <cell r="I23">
            <v>0</v>
          </cell>
        </row>
        <row r="24">
          <cell r="C24" t="str">
            <v>Revaluación de Bienes Muebles</v>
          </cell>
          <cell r="E24">
            <v>12456.5</v>
          </cell>
          <cell r="G24">
            <v>12456.5</v>
          </cell>
          <cell r="I24">
            <v>0</v>
          </cell>
        </row>
        <row r="25">
          <cell r="C25" t="str">
            <v>Revaluación de Bienes Inmuebles</v>
          </cell>
          <cell r="E25">
            <v>56095.5</v>
          </cell>
          <cell r="G25">
            <v>56095.5</v>
          </cell>
          <cell r="I25">
            <v>0</v>
          </cell>
        </row>
        <row r="26">
          <cell r="C26" t="str">
            <v>Depreciación Acumulada de Bienes Muebles</v>
          </cell>
          <cell r="E26">
            <v>-27805.4</v>
          </cell>
          <cell r="G26">
            <v>-27805.4</v>
          </cell>
          <cell r="I26">
            <v>0</v>
          </cell>
        </row>
        <row r="27">
          <cell r="C27" t="str">
            <v>Depreciación Acumulada de Bienes Inmuebles</v>
          </cell>
          <cell r="E27">
            <v>-28904.1</v>
          </cell>
          <cell r="G27">
            <v>-28904.1</v>
          </cell>
          <cell r="I27">
            <v>0</v>
          </cell>
        </row>
        <row r="28">
          <cell r="C28" t="str">
            <v>Depreciación Revaluada de Bienes Muebles</v>
          </cell>
          <cell r="E28">
            <v>-9852.7999999999993</v>
          </cell>
          <cell r="G28">
            <v>-9852.7999999999993</v>
          </cell>
          <cell r="I28">
            <v>0</v>
          </cell>
        </row>
        <row r="29">
          <cell r="C29" t="str">
            <v>Depreciación Revaluada de Bienes Inmuebles</v>
          </cell>
          <cell r="E29">
            <v>-18054.7</v>
          </cell>
          <cell r="G29">
            <v>-18054.7</v>
          </cell>
          <cell r="I29">
            <v>0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 t="str">
            <v>_</v>
          </cell>
          <cell r="G30" t="str">
            <v>_</v>
          </cell>
          <cell r="I30" t="str">
            <v>_</v>
          </cell>
          <cell r="L30" t="str">
            <v xml:space="preserve">    TOTAL PASIVO</v>
          </cell>
          <cell r="N30" t="str">
            <v>-</v>
          </cell>
          <cell r="P30" t="str">
            <v>-</v>
          </cell>
          <cell r="R30" t="str">
            <v>-</v>
          </cell>
        </row>
        <row r="31">
          <cell r="B31" t="str">
            <v xml:space="preserve">    TOTAL FIJO</v>
          </cell>
          <cell r="E31">
            <v>123892.60000000002</v>
          </cell>
          <cell r="G31">
            <v>123892.60000000002</v>
          </cell>
          <cell r="I31">
            <v>0</v>
          </cell>
          <cell r="K31" t="str">
            <v xml:space="preserve">    TOTAL PASIVO</v>
          </cell>
          <cell r="N31">
            <v>9160.4000000000015</v>
          </cell>
          <cell r="P31">
            <v>9160.4000000000015</v>
          </cell>
          <cell r="R31">
            <v>0</v>
          </cell>
        </row>
        <row r="32">
          <cell r="E32" t="str">
            <v>-</v>
          </cell>
          <cell r="G32" t="str">
            <v>-</v>
          </cell>
          <cell r="I32" t="str">
            <v>-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Construcciones en Proceso</v>
          </cell>
          <cell r="E35">
            <v>17592.400000000001</v>
          </cell>
          <cell r="G35">
            <v>17592.400000000001</v>
          </cell>
          <cell r="I35">
            <v>0</v>
          </cell>
          <cell r="L35" t="str">
            <v>Patrimonio</v>
          </cell>
          <cell r="N35">
            <v>106128.9</v>
          </cell>
          <cell r="P35">
            <v>106128.9</v>
          </cell>
          <cell r="R35">
            <v>0</v>
          </cell>
        </row>
        <row r="36">
          <cell r="C36" t="str">
            <v>Depósitos en Garantía</v>
          </cell>
          <cell r="E36">
            <v>26.9</v>
          </cell>
          <cell r="G36">
            <v>26.9</v>
          </cell>
          <cell r="I36">
            <v>0</v>
          </cell>
          <cell r="L36" t="str">
            <v>Resultado de Ejercicios Anteriores</v>
          </cell>
          <cell r="N36">
            <v>795.6</v>
          </cell>
          <cell r="P36">
            <v>795.6</v>
          </cell>
          <cell r="R36">
            <v>0</v>
          </cell>
        </row>
        <row r="37">
          <cell r="C37" t="str">
            <v>Gastos de Instalación</v>
          </cell>
          <cell r="E37">
            <v>1305.5</v>
          </cell>
          <cell r="G37">
            <v>1305.5</v>
          </cell>
          <cell r="I37">
            <v>0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>
            <v>-580</v>
          </cell>
          <cell r="G38">
            <v>-580</v>
          </cell>
          <cell r="I38">
            <v>0</v>
          </cell>
          <cell r="L38" t="str">
            <v>Superávit por Revaluación</v>
          </cell>
          <cell r="N38">
            <v>68114.3</v>
          </cell>
          <cell r="P38">
            <v>68114.3</v>
          </cell>
          <cell r="R38">
            <v>0</v>
          </cell>
        </row>
        <row r="39">
          <cell r="C39" t="str">
            <v>Pagos Anticipados</v>
          </cell>
          <cell r="E39">
            <v>90.8</v>
          </cell>
          <cell r="G39">
            <v>90.8</v>
          </cell>
          <cell r="I39">
            <v>0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E40" t="str">
            <v>_</v>
          </cell>
          <cell r="G40" t="str">
            <v>_</v>
          </cell>
          <cell r="I40" t="str">
            <v>_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>TOTAL OTROS ACTIVOS</v>
          </cell>
          <cell r="E41">
            <v>18435.600000000002</v>
          </cell>
          <cell r="G41">
            <v>18435.600000000002</v>
          </cell>
          <cell r="I41">
            <v>0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201133.09999999998</v>
          </cell>
          <cell r="P41">
            <v>201133.09999999998</v>
          </cell>
          <cell r="R41">
            <v>0</v>
          </cell>
        </row>
        <row r="42">
          <cell r="E42" t="str">
            <v>_</v>
          </cell>
          <cell r="G42" t="str">
            <v>_</v>
          </cell>
          <cell r="I42" t="str">
            <v>_</v>
          </cell>
          <cell r="N42" t="str">
            <v>_</v>
          </cell>
          <cell r="P42" t="str">
            <v>_</v>
          </cell>
          <cell r="R42" t="str">
            <v>_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  <sheetName val="dccoa-005c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  <sheetName val="Conclusiones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_mun"/>
      <sheetName val="Direccionamiento D"/>
      <sheetName val="Localidades"/>
    </sheetNames>
    <sheetDataSet>
      <sheetData sheetId="0">
        <row r="2">
          <cell r="A2" t="str">
            <v>México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presentacion (2)"/>
      <sheetName val="Deu e Ing PERC"/>
      <sheetName val="RAZONES DE GESTION FIN. (3)"/>
      <sheetName val="TENDENCIA, SFU Y CONSOLIDAC ok"/>
      <sheetName val="ESFC"/>
      <sheetName val="ESFC (2)"/>
      <sheetName val="Razones Financ. (2)"/>
      <sheetName val="EAC "/>
      <sheetName val="EAC  (2)"/>
      <sheetName val="EVHP"/>
      <sheetName val="EDO CAM SIT FIN"/>
      <sheetName val="EDO CAM SIT FIN (2)"/>
      <sheetName val="EFE1CTA"/>
      <sheetName val="EFE CTA&amp;LIBROS"/>
      <sheetName val="EFE CTA&amp;LIBROS (2)"/>
      <sheetName val="DIF CAPTACION Y SDO EN BCOS"/>
      <sheetName val="APLICACIÓN REC.R33 "/>
      <sheetName val="REC.FEDERALES"/>
      <sheetName val="DEUDA "/>
      <sheetName val="DEUDA  (2)"/>
      <sheetName val="PD2"/>
      <sheetName val="PD2 (2)"/>
      <sheetName val="FINANC"/>
      <sheetName val="CAPAC DE ENDEUDAM"/>
      <sheetName val="ANALISIS ENDEUDAMIENTO (2)"/>
      <sheetName val="CONF SALDOS"/>
      <sheetName val="FEFOM (4)"/>
      <sheetName val="H. TRABAJO 2 (2)"/>
      <sheetName val="BALANC PRES MPIO"/>
      <sheetName val="SIST ALERTA P MPIO"/>
      <sheetName val="EAIP2012"/>
      <sheetName val="EEP2012 "/>
      <sheetName val="EAIP2013"/>
      <sheetName val="EEP2013"/>
      <sheetName val="EAIP2014"/>
      <sheetName val="EEP2014"/>
      <sheetName val="EAIP2015"/>
      <sheetName val="EEP2015"/>
      <sheetName val="EAIP2016"/>
      <sheetName val="EAEPE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93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  <sheetName val="LISTAS 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50"/>
  </sheetPr>
  <dimension ref="A1:W485"/>
  <sheetViews>
    <sheetView showGridLines="0" view="pageBreakPreview" topLeftCell="E1" zoomScale="85" zoomScaleNormal="85" zoomScaleSheetLayoutView="85" workbookViewId="0">
      <selection activeCell="I500" sqref="I500"/>
    </sheetView>
  </sheetViews>
  <sheetFormatPr baseColWidth="10" defaultRowHeight="12.75"/>
  <cols>
    <col min="1" max="1" width="2.7109375" style="5" customWidth="1"/>
    <col min="2" max="2" width="5.140625" style="6" customWidth="1"/>
    <col min="3" max="3" width="6.85546875" style="6" customWidth="1"/>
    <col min="4" max="4" width="5.28515625" style="226" customWidth="1"/>
    <col min="5" max="5" width="5.5703125" style="226" customWidth="1"/>
    <col min="6" max="6" width="5.7109375" style="226" customWidth="1"/>
    <col min="7" max="7" width="50.140625" style="7" customWidth="1"/>
    <col min="8" max="11" width="17.140625" style="6" customWidth="1"/>
    <col min="12" max="12" width="17.140625" style="9" customWidth="1"/>
    <col min="13" max="14" width="17.140625" style="6" customWidth="1"/>
    <col min="15" max="15" width="2.5703125" style="10" customWidth="1"/>
    <col min="16" max="23" width="13.28515625" style="10" customWidth="1"/>
    <col min="24" max="16384" width="11.42578125" style="10"/>
  </cols>
  <sheetData>
    <row r="1" spans="1:23" ht="9" customHeight="1" thickBot="1">
      <c r="H1" s="8"/>
      <c r="I1" s="8"/>
    </row>
    <row r="2" spans="1:23" ht="18" customHeight="1" thickTop="1">
      <c r="B2" s="356" t="s">
        <v>1061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8"/>
    </row>
    <row r="3" spans="1:23" ht="33.75" customHeight="1">
      <c r="B3" s="359" t="s">
        <v>56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</row>
    <row r="4" spans="1:23" ht="19.5" customHeight="1">
      <c r="B4" s="11"/>
      <c r="C4" s="12"/>
      <c r="D4" s="227"/>
      <c r="E4" s="227"/>
      <c r="F4" s="227"/>
      <c r="G4" s="12"/>
      <c r="H4" s="12"/>
      <c r="I4" s="12"/>
      <c r="J4" s="12"/>
      <c r="K4" s="12"/>
      <c r="L4" s="12"/>
      <c r="M4" s="12"/>
      <c r="N4" s="13"/>
    </row>
    <row r="5" spans="1:23">
      <c r="B5" s="362" t="s">
        <v>1112</v>
      </c>
      <c r="C5" s="363"/>
      <c r="D5" s="363"/>
      <c r="E5" s="363"/>
      <c r="F5" s="363"/>
      <c r="G5" s="363"/>
      <c r="H5" s="363"/>
      <c r="I5" s="14"/>
      <c r="J5" s="14"/>
      <c r="K5" s="14"/>
      <c r="L5" s="15"/>
      <c r="M5" s="16"/>
      <c r="N5" s="17" t="s">
        <v>1113</v>
      </c>
    </row>
    <row r="6" spans="1:23" ht="13.5" thickBot="1">
      <c r="B6" s="18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5"/>
    </row>
    <row r="7" spans="1:23" ht="6.75" customHeight="1" thickTop="1" thickBot="1">
      <c r="E7" s="228"/>
      <c r="F7" s="228"/>
      <c r="G7" s="20"/>
      <c r="H7" s="19"/>
      <c r="I7" s="19"/>
      <c r="J7" s="19"/>
      <c r="K7" s="19"/>
      <c r="L7" s="21"/>
      <c r="M7" s="22"/>
      <c r="N7" s="22"/>
    </row>
    <row r="8" spans="1:23" ht="16.5" customHeight="1" thickTop="1">
      <c r="B8" s="366" t="s">
        <v>57</v>
      </c>
      <c r="C8" s="367"/>
      <c r="D8" s="367"/>
      <c r="E8" s="367"/>
      <c r="F8" s="367"/>
      <c r="G8" s="367" t="s">
        <v>58</v>
      </c>
      <c r="H8" s="372" t="s">
        <v>59</v>
      </c>
      <c r="I8" s="372"/>
      <c r="J8" s="372"/>
      <c r="K8" s="372"/>
      <c r="L8" s="372"/>
      <c r="M8" s="373" t="s">
        <v>60</v>
      </c>
      <c r="N8" s="376" t="s">
        <v>61</v>
      </c>
    </row>
    <row r="9" spans="1:23" s="6" customFormat="1" ht="21.75" customHeight="1">
      <c r="A9" s="23"/>
      <c r="B9" s="368"/>
      <c r="C9" s="369"/>
      <c r="D9" s="369"/>
      <c r="E9" s="369"/>
      <c r="F9" s="369"/>
      <c r="G9" s="369"/>
      <c r="H9" s="369" t="s">
        <v>62</v>
      </c>
      <c r="I9" s="369" t="s">
        <v>63</v>
      </c>
      <c r="J9" s="369" t="s">
        <v>64</v>
      </c>
      <c r="K9" s="369" t="s">
        <v>65</v>
      </c>
      <c r="L9" s="369" t="s">
        <v>66</v>
      </c>
      <c r="M9" s="374"/>
      <c r="N9" s="377"/>
    </row>
    <row r="10" spans="1:23" s="6" customFormat="1" ht="12.75" customHeight="1" thickBot="1">
      <c r="A10" s="23"/>
      <c r="B10" s="370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5"/>
      <c r="N10" s="378"/>
    </row>
    <row r="11" spans="1:23" s="6" customFormat="1" ht="6" customHeight="1" thickTop="1" thickBot="1">
      <c r="A11" s="2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4"/>
      <c r="N11" s="254"/>
    </row>
    <row r="12" spans="1:23" s="25" customFormat="1" ht="13.5" thickTop="1">
      <c r="A12" s="223" t="str">
        <f>B12&amp;C12&amp;D12&amp;E12&amp;F12</f>
        <v>81104000</v>
      </c>
      <c r="B12" s="248">
        <v>8110</v>
      </c>
      <c r="C12" s="249">
        <v>4000</v>
      </c>
      <c r="D12" s="250"/>
      <c r="E12" s="250"/>
      <c r="F12" s="250"/>
      <c r="G12" s="251" t="s">
        <v>1013</v>
      </c>
      <c r="H12" s="252">
        <f>H13+H286+H379</f>
        <v>23737663</v>
      </c>
      <c r="I12" s="252">
        <f>I13+I286+I379</f>
        <v>0</v>
      </c>
      <c r="J12" s="252">
        <f>H12+I12</f>
        <v>23737663</v>
      </c>
      <c r="K12" s="252">
        <f>K13+K286+K379</f>
        <v>0</v>
      </c>
      <c r="L12" s="252">
        <f t="shared" ref="L12" si="0">L13+L286+L379</f>
        <v>22351694.550000001</v>
      </c>
      <c r="M12" s="282">
        <f>IFERROR(L12/J12*100,0)</f>
        <v>94.161310445767128</v>
      </c>
      <c r="N12" s="294">
        <f t="shared" ref="N12:N18" si="1">L12-J12</f>
        <v>-1385968.4499999993</v>
      </c>
    </row>
    <row r="13" spans="1:23" s="28" customFormat="1">
      <c r="A13" s="223" t="str">
        <f t="shared" ref="A13:A76" si="2">B13&amp;C13&amp;D13&amp;E13&amp;F13</f>
        <v>81104100</v>
      </c>
      <c r="B13" s="244">
        <v>8110</v>
      </c>
      <c r="C13" s="245">
        <v>4100</v>
      </c>
      <c r="D13" s="246"/>
      <c r="E13" s="246"/>
      <c r="F13" s="246"/>
      <c r="G13" s="247" t="s">
        <v>67</v>
      </c>
      <c r="H13" s="257">
        <f>H14+H58+H80+H97+H174+H195+H231</f>
        <v>817663</v>
      </c>
      <c r="I13" s="257">
        <f>I14+I58+I80+I97+I174+I195+I231</f>
        <v>0</v>
      </c>
      <c r="J13" s="257">
        <f>H13+I13</f>
        <v>817663</v>
      </c>
      <c r="K13" s="257">
        <f>K14+K58+K80+K97+K174+K195+K231</f>
        <v>0</v>
      </c>
      <c r="L13" s="257">
        <f t="shared" ref="L13" si="3">L14+L58+L80+L97+L174+L195+L231</f>
        <v>611392</v>
      </c>
      <c r="M13" s="283">
        <f>IFERROR(L13/J13*100,0)</f>
        <v>74.773103344531904</v>
      </c>
      <c r="N13" s="258">
        <f t="shared" si="1"/>
        <v>-206271</v>
      </c>
      <c r="P13" s="25"/>
      <c r="Q13" s="25"/>
      <c r="R13" s="25"/>
      <c r="S13" s="25"/>
      <c r="T13" s="25"/>
      <c r="U13" s="25"/>
      <c r="V13" s="25"/>
      <c r="W13" s="25"/>
    </row>
    <row r="14" spans="1:23" s="28" customFormat="1">
      <c r="A14" s="223" t="str">
        <f t="shared" si="2"/>
        <v>81104110</v>
      </c>
      <c r="B14" s="238">
        <v>8110</v>
      </c>
      <c r="C14" s="239">
        <v>4110</v>
      </c>
      <c r="D14" s="240"/>
      <c r="E14" s="240"/>
      <c r="F14" s="240"/>
      <c r="G14" s="241" t="s">
        <v>68</v>
      </c>
      <c r="H14" s="242">
        <f>+H15+H19+H25+H29+H33+H37+H41+H48+H52</f>
        <v>0</v>
      </c>
      <c r="I14" s="242">
        <f>+I15+I19+I25+I29+I33+I37+I41+I48+I52</f>
        <v>0</v>
      </c>
      <c r="J14" s="242">
        <f t="shared" ref="J14:J77" si="4">H14+I14</f>
        <v>0</v>
      </c>
      <c r="K14" s="242">
        <f>+K15+K19+K25+K29+K33+K37+K41+K48+K52</f>
        <v>0</v>
      </c>
      <c r="L14" s="242">
        <f t="shared" ref="L14" si="5">+L15+L19+L25+L29+L33+L37+L41+L48+L52</f>
        <v>0</v>
      </c>
      <c r="M14" s="284">
        <f t="shared" ref="M14:M77" si="6">IFERROR(L14/J14*100,0)</f>
        <v>0</v>
      </c>
      <c r="N14" s="243">
        <f t="shared" si="1"/>
        <v>0</v>
      </c>
      <c r="P14" s="25"/>
      <c r="Q14" s="25"/>
      <c r="R14" s="25"/>
      <c r="S14" s="25"/>
      <c r="T14" s="25"/>
      <c r="U14" s="25"/>
      <c r="V14" s="25"/>
      <c r="W14" s="25"/>
    </row>
    <row r="15" spans="1:23" s="28" customFormat="1">
      <c r="A15" s="223" t="str">
        <f t="shared" si="2"/>
        <v>81104111</v>
      </c>
      <c r="B15" s="262">
        <v>8110</v>
      </c>
      <c r="C15" s="263">
        <v>4111</v>
      </c>
      <c r="D15" s="264"/>
      <c r="E15" s="264"/>
      <c r="F15" s="264"/>
      <c r="G15" s="265" t="s">
        <v>69</v>
      </c>
      <c r="H15" s="266">
        <f t="shared" ref="H15:I17" si="7">SUM(H16)</f>
        <v>0</v>
      </c>
      <c r="I15" s="266">
        <f t="shared" si="7"/>
        <v>0</v>
      </c>
      <c r="J15" s="266">
        <f t="shared" si="4"/>
        <v>0</v>
      </c>
      <c r="K15" s="266">
        <f t="shared" ref="K15:L17" si="8">SUM(K16)</f>
        <v>0</v>
      </c>
      <c r="L15" s="266">
        <f t="shared" si="8"/>
        <v>0</v>
      </c>
      <c r="M15" s="285">
        <f t="shared" si="6"/>
        <v>0</v>
      </c>
      <c r="N15" s="267">
        <f t="shared" si="1"/>
        <v>0</v>
      </c>
      <c r="P15" s="25"/>
      <c r="Q15" s="25"/>
      <c r="R15" s="25"/>
      <c r="S15" s="25"/>
      <c r="T15" s="25"/>
      <c r="U15" s="25"/>
      <c r="V15" s="25"/>
      <c r="W15" s="25"/>
    </row>
    <row r="16" spans="1:23" s="28" customFormat="1">
      <c r="A16" s="223" t="str">
        <f t="shared" si="2"/>
        <v>811041111</v>
      </c>
      <c r="B16" s="268">
        <v>8110</v>
      </c>
      <c r="C16" s="269">
        <v>4111</v>
      </c>
      <c r="D16" s="270">
        <v>1</v>
      </c>
      <c r="E16" s="270"/>
      <c r="F16" s="270"/>
      <c r="G16" s="271" t="s">
        <v>69</v>
      </c>
      <c r="H16" s="272">
        <f t="shared" si="7"/>
        <v>0</v>
      </c>
      <c r="I16" s="272">
        <f t="shared" si="7"/>
        <v>0</v>
      </c>
      <c r="J16" s="272">
        <f t="shared" si="4"/>
        <v>0</v>
      </c>
      <c r="K16" s="272">
        <f t="shared" si="8"/>
        <v>0</v>
      </c>
      <c r="L16" s="272">
        <f t="shared" si="8"/>
        <v>0</v>
      </c>
      <c r="M16" s="286">
        <f t="shared" si="6"/>
        <v>0</v>
      </c>
      <c r="N16" s="273">
        <f t="shared" si="1"/>
        <v>0</v>
      </c>
      <c r="P16" s="25"/>
      <c r="Q16" s="25"/>
      <c r="R16" s="25"/>
      <c r="S16" s="25"/>
      <c r="T16" s="25"/>
      <c r="U16" s="25"/>
      <c r="V16" s="25"/>
      <c r="W16" s="25"/>
    </row>
    <row r="17" spans="1:23" s="28" customFormat="1" ht="12.75" customHeight="1">
      <c r="A17" s="223" t="str">
        <f t="shared" si="2"/>
        <v>8110411111</v>
      </c>
      <c r="B17" s="279">
        <v>8110</v>
      </c>
      <c r="C17" s="280">
        <v>4111</v>
      </c>
      <c r="D17" s="281">
        <v>1</v>
      </c>
      <c r="E17" s="281">
        <v>1</v>
      </c>
      <c r="F17" s="281"/>
      <c r="G17" s="277" t="s">
        <v>69</v>
      </c>
      <c r="H17" s="278">
        <f t="shared" si="7"/>
        <v>0</v>
      </c>
      <c r="I17" s="278">
        <f t="shared" si="7"/>
        <v>0</v>
      </c>
      <c r="J17" s="278">
        <f t="shared" si="4"/>
        <v>0</v>
      </c>
      <c r="K17" s="278">
        <f t="shared" si="8"/>
        <v>0</v>
      </c>
      <c r="L17" s="278">
        <f t="shared" si="8"/>
        <v>0</v>
      </c>
      <c r="M17" s="287">
        <f t="shared" si="6"/>
        <v>0</v>
      </c>
      <c r="N17" s="295">
        <f t="shared" si="1"/>
        <v>0</v>
      </c>
      <c r="P17" s="25"/>
      <c r="Q17" s="25"/>
      <c r="R17" s="25"/>
      <c r="S17" s="25"/>
      <c r="T17" s="25"/>
      <c r="U17" s="25"/>
      <c r="V17" s="25"/>
      <c r="W17" s="25"/>
    </row>
    <row r="18" spans="1:23" s="28" customFormat="1" ht="12.75" customHeight="1">
      <c r="A18" s="223" t="str">
        <f t="shared" si="2"/>
        <v>81104111111</v>
      </c>
      <c r="B18" s="29">
        <v>8110</v>
      </c>
      <c r="C18" s="30">
        <v>4111</v>
      </c>
      <c r="D18" s="229">
        <v>1</v>
      </c>
      <c r="E18" s="229">
        <v>1</v>
      </c>
      <c r="F18" s="229">
        <v>1</v>
      </c>
      <c r="G18" s="31" t="s">
        <v>69</v>
      </c>
      <c r="H18" s="32"/>
      <c r="I18" s="32"/>
      <c r="J18" s="32">
        <f t="shared" si="4"/>
        <v>0</v>
      </c>
      <c r="K18" s="32"/>
      <c r="L18" s="32"/>
      <c r="M18" s="288">
        <f t="shared" si="6"/>
        <v>0</v>
      </c>
      <c r="N18" s="296">
        <f t="shared" si="1"/>
        <v>0</v>
      </c>
      <c r="P18" s="25"/>
      <c r="Q18" s="25"/>
      <c r="R18" s="25"/>
      <c r="S18" s="25"/>
      <c r="T18" s="25"/>
      <c r="U18" s="25"/>
      <c r="V18" s="25"/>
      <c r="W18" s="25"/>
    </row>
    <row r="19" spans="1:23" s="28" customFormat="1">
      <c r="A19" s="223" t="str">
        <f t="shared" si="2"/>
        <v>81104112</v>
      </c>
      <c r="B19" s="262">
        <v>8110</v>
      </c>
      <c r="C19" s="263">
        <v>4112</v>
      </c>
      <c r="D19" s="264"/>
      <c r="E19" s="264"/>
      <c r="F19" s="264"/>
      <c r="G19" s="265" t="s">
        <v>70</v>
      </c>
      <c r="H19" s="266">
        <f>SUM(H20)</f>
        <v>0</v>
      </c>
      <c r="I19" s="266">
        <f>SUM(I20)</f>
        <v>0</v>
      </c>
      <c r="J19" s="266">
        <f t="shared" si="4"/>
        <v>0</v>
      </c>
      <c r="K19" s="266">
        <f t="shared" ref="K19:L20" si="9">SUM(K20)</f>
        <v>0</v>
      </c>
      <c r="L19" s="266">
        <f t="shared" si="9"/>
        <v>0</v>
      </c>
      <c r="M19" s="285">
        <f t="shared" si="6"/>
        <v>0</v>
      </c>
      <c r="N19" s="267">
        <f t="shared" ref="N19:N91" si="10">L19-J19</f>
        <v>0</v>
      </c>
      <c r="P19" s="25"/>
      <c r="Q19" s="25"/>
      <c r="R19" s="25"/>
      <c r="S19" s="25"/>
      <c r="T19" s="25"/>
      <c r="U19" s="25"/>
      <c r="V19" s="25"/>
      <c r="W19" s="25"/>
    </row>
    <row r="20" spans="1:23" s="28" customFormat="1">
      <c r="A20" s="223" t="str">
        <f t="shared" si="2"/>
        <v>811041121</v>
      </c>
      <c r="B20" s="268">
        <v>8110</v>
      </c>
      <c r="C20" s="269">
        <v>4112</v>
      </c>
      <c r="D20" s="270">
        <v>1</v>
      </c>
      <c r="E20" s="270"/>
      <c r="F20" s="270"/>
      <c r="G20" s="271" t="s">
        <v>70</v>
      </c>
      <c r="H20" s="272">
        <f>SUM(H21)</f>
        <v>0</v>
      </c>
      <c r="I20" s="272">
        <f>SUM(I21)</f>
        <v>0</v>
      </c>
      <c r="J20" s="272">
        <f t="shared" si="4"/>
        <v>0</v>
      </c>
      <c r="K20" s="272">
        <f t="shared" si="9"/>
        <v>0</v>
      </c>
      <c r="L20" s="272">
        <f t="shared" si="9"/>
        <v>0</v>
      </c>
      <c r="M20" s="286">
        <f t="shared" si="6"/>
        <v>0</v>
      </c>
      <c r="N20" s="273">
        <f t="shared" si="10"/>
        <v>0</v>
      </c>
      <c r="P20" s="25"/>
      <c r="Q20" s="25"/>
      <c r="R20" s="25"/>
      <c r="S20" s="25"/>
      <c r="T20" s="25"/>
      <c r="U20" s="25"/>
      <c r="V20" s="25"/>
      <c r="W20" s="25"/>
    </row>
    <row r="21" spans="1:23" s="28" customFormat="1" ht="12.75" customHeight="1">
      <c r="A21" s="223" t="str">
        <f t="shared" si="2"/>
        <v>8110411211</v>
      </c>
      <c r="B21" s="279">
        <v>8110</v>
      </c>
      <c r="C21" s="280">
        <v>4112</v>
      </c>
      <c r="D21" s="281">
        <v>1</v>
      </c>
      <c r="E21" s="281">
        <v>1</v>
      </c>
      <c r="F21" s="281"/>
      <c r="G21" s="277" t="s">
        <v>70</v>
      </c>
      <c r="H21" s="278">
        <f>SUM(H22:H24)</f>
        <v>0</v>
      </c>
      <c r="I21" s="278">
        <f>SUM(I22:I24)</f>
        <v>0</v>
      </c>
      <c r="J21" s="278">
        <f t="shared" si="4"/>
        <v>0</v>
      </c>
      <c r="K21" s="278">
        <f t="shared" ref="K21:L21" si="11">SUM(K22:K24)</f>
        <v>0</v>
      </c>
      <c r="L21" s="278">
        <f t="shared" si="11"/>
        <v>0</v>
      </c>
      <c r="M21" s="287">
        <f t="shared" si="6"/>
        <v>0</v>
      </c>
      <c r="N21" s="295">
        <f t="shared" si="10"/>
        <v>0</v>
      </c>
      <c r="P21" s="25"/>
      <c r="Q21" s="25"/>
      <c r="R21" s="25"/>
      <c r="S21" s="25"/>
      <c r="T21" s="25"/>
      <c r="U21" s="25"/>
      <c r="V21" s="25"/>
      <c r="W21" s="25"/>
    </row>
    <row r="22" spans="1:23" s="28" customFormat="1" ht="12.75" customHeight="1">
      <c r="A22" s="223" t="str">
        <f t="shared" si="2"/>
        <v>81104112111</v>
      </c>
      <c r="B22" s="29">
        <v>8110</v>
      </c>
      <c r="C22" s="30">
        <v>4112</v>
      </c>
      <c r="D22" s="229">
        <v>1</v>
      </c>
      <c r="E22" s="229">
        <v>1</v>
      </c>
      <c r="F22" s="229">
        <v>1</v>
      </c>
      <c r="G22" s="31" t="s">
        <v>71</v>
      </c>
      <c r="H22" s="32"/>
      <c r="I22" s="32"/>
      <c r="J22" s="32">
        <f t="shared" si="4"/>
        <v>0</v>
      </c>
      <c r="K22" s="32"/>
      <c r="L22" s="32"/>
      <c r="M22" s="288">
        <f t="shared" si="6"/>
        <v>0</v>
      </c>
      <c r="N22" s="296">
        <f>L22-J22</f>
        <v>0</v>
      </c>
      <c r="P22" s="25"/>
      <c r="Q22" s="25"/>
      <c r="R22" s="25"/>
      <c r="S22" s="25"/>
      <c r="T22" s="25"/>
      <c r="U22" s="25"/>
      <c r="V22" s="25"/>
      <c r="W22" s="25"/>
    </row>
    <row r="23" spans="1:23" s="28" customFormat="1" ht="18" customHeight="1">
      <c r="A23" s="223" t="str">
        <f t="shared" si="2"/>
        <v>81104112112</v>
      </c>
      <c r="B23" s="29">
        <v>8110</v>
      </c>
      <c r="C23" s="30">
        <v>4112</v>
      </c>
      <c r="D23" s="229">
        <v>1</v>
      </c>
      <c r="E23" s="229">
        <v>1</v>
      </c>
      <c r="F23" s="229">
        <v>2</v>
      </c>
      <c r="G23" s="31" t="s">
        <v>72</v>
      </c>
      <c r="H23" s="32"/>
      <c r="I23" s="32"/>
      <c r="J23" s="32">
        <f t="shared" si="4"/>
        <v>0</v>
      </c>
      <c r="K23" s="32"/>
      <c r="L23" s="32"/>
      <c r="M23" s="288">
        <f t="shared" si="6"/>
        <v>0</v>
      </c>
      <c r="N23" s="296">
        <f t="shared" si="10"/>
        <v>0</v>
      </c>
      <c r="P23" s="25"/>
      <c r="Q23" s="25"/>
      <c r="R23" s="25"/>
      <c r="S23" s="25"/>
      <c r="T23" s="25"/>
      <c r="U23" s="25"/>
      <c r="V23" s="25"/>
      <c r="W23" s="25"/>
    </row>
    <row r="24" spans="1:23" s="28" customFormat="1" ht="12.75" customHeight="1">
      <c r="A24" s="223" t="str">
        <f t="shared" si="2"/>
        <v>81104112113</v>
      </c>
      <c r="B24" s="29">
        <v>8110</v>
      </c>
      <c r="C24" s="30">
        <v>4112</v>
      </c>
      <c r="D24" s="229">
        <v>1</v>
      </c>
      <c r="E24" s="229">
        <v>1</v>
      </c>
      <c r="F24" s="229">
        <v>3</v>
      </c>
      <c r="G24" s="31" t="s">
        <v>73</v>
      </c>
      <c r="H24" s="32"/>
      <c r="I24" s="32"/>
      <c r="J24" s="32">
        <f t="shared" si="4"/>
        <v>0</v>
      </c>
      <c r="K24" s="32"/>
      <c r="L24" s="32"/>
      <c r="M24" s="288">
        <f t="shared" si="6"/>
        <v>0</v>
      </c>
      <c r="N24" s="296">
        <f>L24-J24</f>
        <v>0</v>
      </c>
      <c r="P24" s="25"/>
      <c r="Q24" s="25"/>
      <c r="R24" s="25"/>
      <c r="S24" s="25"/>
      <c r="T24" s="25"/>
      <c r="U24" s="25"/>
      <c r="V24" s="25"/>
      <c r="W24" s="25"/>
    </row>
    <row r="25" spans="1:23" s="28" customFormat="1">
      <c r="A25" s="223" t="str">
        <f t="shared" si="2"/>
        <v>81104113</v>
      </c>
      <c r="B25" s="262">
        <v>8110</v>
      </c>
      <c r="C25" s="263">
        <v>4113</v>
      </c>
      <c r="D25" s="264"/>
      <c r="E25" s="264"/>
      <c r="F25" s="264"/>
      <c r="G25" s="265" t="s">
        <v>74</v>
      </c>
      <c r="H25" s="266">
        <f t="shared" ref="H25:I27" si="12">SUM(H26)</f>
        <v>0</v>
      </c>
      <c r="I25" s="266">
        <f t="shared" si="12"/>
        <v>0</v>
      </c>
      <c r="J25" s="266">
        <f t="shared" si="4"/>
        <v>0</v>
      </c>
      <c r="K25" s="266">
        <f t="shared" ref="K25:L27" si="13">SUM(K26)</f>
        <v>0</v>
      </c>
      <c r="L25" s="266">
        <f t="shared" si="13"/>
        <v>0</v>
      </c>
      <c r="M25" s="285">
        <f t="shared" si="6"/>
        <v>0</v>
      </c>
      <c r="N25" s="267">
        <f t="shared" si="10"/>
        <v>0</v>
      </c>
      <c r="P25" s="25"/>
      <c r="Q25" s="25"/>
      <c r="R25" s="25"/>
      <c r="S25" s="25"/>
      <c r="T25" s="25"/>
      <c r="U25" s="25"/>
      <c r="V25" s="25"/>
      <c r="W25" s="25"/>
    </row>
    <row r="26" spans="1:23" s="28" customFormat="1">
      <c r="A26" s="223" t="str">
        <f t="shared" si="2"/>
        <v>811041131</v>
      </c>
      <c r="B26" s="268">
        <v>8110</v>
      </c>
      <c r="C26" s="269">
        <v>4113</v>
      </c>
      <c r="D26" s="270">
        <v>1</v>
      </c>
      <c r="E26" s="270"/>
      <c r="F26" s="270"/>
      <c r="G26" s="271" t="s">
        <v>74</v>
      </c>
      <c r="H26" s="272">
        <f t="shared" si="12"/>
        <v>0</v>
      </c>
      <c r="I26" s="272">
        <f t="shared" si="12"/>
        <v>0</v>
      </c>
      <c r="J26" s="272">
        <f t="shared" si="4"/>
        <v>0</v>
      </c>
      <c r="K26" s="272">
        <f t="shared" si="13"/>
        <v>0</v>
      </c>
      <c r="L26" s="272">
        <f t="shared" si="13"/>
        <v>0</v>
      </c>
      <c r="M26" s="286">
        <f t="shared" si="6"/>
        <v>0</v>
      </c>
      <c r="N26" s="273">
        <f t="shared" si="10"/>
        <v>0</v>
      </c>
      <c r="P26" s="25"/>
      <c r="Q26" s="25"/>
      <c r="R26" s="25"/>
      <c r="S26" s="25"/>
      <c r="T26" s="25"/>
      <c r="U26" s="25"/>
      <c r="V26" s="25"/>
      <c r="W26" s="25"/>
    </row>
    <row r="27" spans="1:23" s="28" customFormat="1" ht="12.75" customHeight="1">
      <c r="A27" s="223" t="str">
        <f t="shared" si="2"/>
        <v>8110411311</v>
      </c>
      <c r="B27" s="279">
        <v>8110</v>
      </c>
      <c r="C27" s="280">
        <v>4113</v>
      </c>
      <c r="D27" s="281">
        <v>1</v>
      </c>
      <c r="E27" s="281">
        <v>1</v>
      </c>
      <c r="F27" s="281"/>
      <c r="G27" s="277" t="s">
        <v>74</v>
      </c>
      <c r="H27" s="278">
        <f t="shared" si="12"/>
        <v>0</v>
      </c>
      <c r="I27" s="278">
        <f t="shared" si="12"/>
        <v>0</v>
      </c>
      <c r="J27" s="278">
        <f t="shared" si="4"/>
        <v>0</v>
      </c>
      <c r="K27" s="278">
        <f t="shared" si="13"/>
        <v>0</v>
      </c>
      <c r="L27" s="278">
        <f t="shared" si="13"/>
        <v>0</v>
      </c>
      <c r="M27" s="287">
        <f t="shared" si="6"/>
        <v>0</v>
      </c>
      <c r="N27" s="295">
        <f t="shared" si="10"/>
        <v>0</v>
      </c>
      <c r="P27" s="25"/>
      <c r="Q27" s="25"/>
      <c r="R27" s="25"/>
      <c r="S27" s="25"/>
      <c r="T27" s="25"/>
      <c r="U27" s="25"/>
      <c r="V27" s="25"/>
      <c r="W27" s="25"/>
    </row>
    <row r="28" spans="1:23" s="28" customFormat="1" ht="12.75" customHeight="1">
      <c r="A28" s="223" t="str">
        <f t="shared" si="2"/>
        <v>81104113111</v>
      </c>
      <c r="B28" s="29">
        <v>8110</v>
      </c>
      <c r="C28" s="30">
        <v>4113</v>
      </c>
      <c r="D28" s="229">
        <v>1</v>
      </c>
      <c r="E28" s="229">
        <v>1</v>
      </c>
      <c r="F28" s="229">
        <v>1</v>
      </c>
      <c r="G28" s="31" t="s">
        <v>74</v>
      </c>
      <c r="H28" s="33"/>
      <c r="I28" s="33"/>
      <c r="J28" s="33">
        <f t="shared" si="4"/>
        <v>0</v>
      </c>
      <c r="K28" s="33"/>
      <c r="L28" s="33"/>
      <c r="M28" s="289">
        <f t="shared" si="6"/>
        <v>0</v>
      </c>
      <c r="N28" s="296">
        <f>L28-J28</f>
        <v>0</v>
      </c>
      <c r="P28" s="25"/>
      <c r="Q28" s="25"/>
      <c r="R28" s="25"/>
      <c r="S28" s="25"/>
      <c r="T28" s="25"/>
      <c r="U28" s="25"/>
      <c r="V28" s="25"/>
      <c r="W28" s="25"/>
    </row>
    <row r="29" spans="1:23" s="28" customFormat="1">
      <c r="A29" s="223" t="str">
        <f t="shared" si="2"/>
        <v>81104114</v>
      </c>
      <c r="B29" s="262">
        <v>8110</v>
      </c>
      <c r="C29" s="263">
        <v>4114</v>
      </c>
      <c r="D29" s="264"/>
      <c r="E29" s="264"/>
      <c r="F29" s="264"/>
      <c r="G29" s="265" t="s">
        <v>75</v>
      </c>
      <c r="H29" s="266">
        <f t="shared" ref="H29:I31" si="14">SUM(H30)</f>
        <v>0</v>
      </c>
      <c r="I29" s="266">
        <f t="shared" si="14"/>
        <v>0</v>
      </c>
      <c r="J29" s="266">
        <f t="shared" si="4"/>
        <v>0</v>
      </c>
      <c r="K29" s="266">
        <f t="shared" ref="K29:L31" si="15">SUM(K30)</f>
        <v>0</v>
      </c>
      <c r="L29" s="266">
        <f t="shared" si="15"/>
        <v>0</v>
      </c>
      <c r="M29" s="285">
        <f t="shared" si="6"/>
        <v>0</v>
      </c>
      <c r="N29" s="267">
        <f t="shared" si="10"/>
        <v>0</v>
      </c>
      <c r="P29" s="25"/>
      <c r="Q29" s="25"/>
      <c r="R29" s="25"/>
      <c r="S29" s="25"/>
      <c r="T29" s="25"/>
      <c r="U29" s="25"/>
      <c r="V29" s="25"/>
      <c r="W29" s="25"/>
    </row>
    <row r="30" spans="1:23" s="28" customFormat="1">
      <c r="A30" s="223" t="str">
        <f t="shared" si="2"/>
        <v>811041141</v>
      </c>
      <c r="B30" s="268">
        <v>8110</v>
      </c>
      <c r="C30" s="269">
        <v>4114</v>
      </c>
      <c r="D30" s="270">
        <v>1</v>
      </c>
      <c r="E30" s="270"/>
      <c r="F30" s="270"/>
      <c r="G30" s="271" t="s">
        <v>75</v>
      </c>
      <c r="H30" s="272">
        <f t="shared" si="14"/>
        <v>0</v>
      </c>
      <c r="I30" s="272">
        <f t="shared" si="14"/>
        <v>0</v>
      </c>
      <c r="J30" s="272">
        <f t="shared" si="4"/>
        <v>0</v>
      </c>
      <c r="K30" s="272">
        <f t="shared" si="15"/>
        <v>0</v>
      </c>
      <c r="L30" s="272">
        <f t="shared" si="15"/>
        <v>0</v>
      </c>
      <c r="M30" s="286">
        <f t="shared" si="6"/>
        <v>0</v>
      </c>
      <c r="N30" s="273">
        <f t="shared" si="10"/>
        <v>0</v>
      </c>
      <c r="P30" s="25"/>
      <c r="Q30" s="25"/>
      <c r="R30" s="25"/>
      <c r="S30" s="25"/>
      <c r="T30" s="25"/>
      <c r="U30" s="25"/>
      <c r="V30" s="25"/>
      <c r="W30" s="25"/>
    </row>
    <row r="31" spans="1:23" s="28" customFormat="1" ht="12.75" customHeight="1">
      <c r="A31" s="223" t="str">
        <f t="shared" si="2"/>
        <v>8110411411</v>
      </c>
      <c r="B31" s="279">
        <v>8110</v>
      </c>
      <c r="C31" s="280">
        <v>4114</v>
      </c>
      <c r="D31" s="281">
        <v>1</v>
      </c>
      <c r="E31" s="281">
        <v>1</v>
      </c>
      <c r="F31" s="276"/>
      <c r="G31" s="277" t="s">
        <v>75</v>
      </c>
      <c r="H31" s="278">
        <f t="shared" si="14"/>
        <v>0</v>
      </c>
      <c r="I31" s="278">
        <f t="shared" si="14"/>
        <v>0</v>
      </c>
      <c r="J31" s="278">
        <f t="shared" si="4"/>
        <v>0</v>
      </c>
      <c r="K31" s="278">
        <f t="shared" si="15"/>
        <v>0</v>
      </c>
      <c r="L31" s="278">
        <f t="shared" si="15"/>
        <v>0</v>
      </c>
      <c r="M31" s="287">
        <f t="shared" si="6"/>
        <v>0</v>
      </c>
      <c r="N31" s="295">
        <f t="shared" si="10"/>
        <v>0</v>
      </c>
      <c r="P31" s="25"/>
      <c r="Q31" s="25"/>
      <c r="R31" s="25"/>
      <c r="S31" s="25"/>
      <c r="T31" s="25"/>
      <c r="U31" s="25"/>
      <c r="V31" s="25"/>
      <c r="W31" s="25"/>
    </row>
    <row r="32" spans="1:23" s="28" customFormat="1" ht="12.75" customHeight="1">
      <c r="A32" s="223" t="str">
        <f t="shared" si="2"/>
        <v>81104114111</v>
      </c>
      <c r="B32" s="29">
        <v>8110</v>
      </c>
      <c r="C32" s="30">
        <v>4114</v>
      </c>
      <c r="D32" s="229">
        <v>1</v>
      </c>
      <c r="E32" s="229">
        <v>1</v>
      </c>
      <c r="F32" s="229">
        <v>1</v>
      </c>
      <c r="G32" s="31" t="s">
        <v>75</v>
      </c>
      <c r="H32" s="33"/>
      <c r="I32" s="33"/>
      <c r="J32" s="33">
        <f t="shared" si="4"/>
        <v>0</v>
      </c>
      <c r="K32" s="33"/>
      <c r="L32" s="33"/>
      <c r="M32" s="289">
        <f t="shared" si="6"/>
        <v>0</v>
      </c>
      <c r="N32" s="296">
        <f>L32-J32</f>
        <v>0</v>
      </c>
      <c r="P32" s="25"/>
      <c r="Q32" s="25"/>
      <c r="R32" s="25"/>
      <c r="S32" s="25"/>
      <c r="T32" s="25"/>
      <c r="U32" s="25"/>
      <c r="V32" s="25"/>
      <c r="W32" s="25"/>
    </row>
    <row r="33" spans="1:23" s="28" customFormat="1">
      <c r="A33" s="223" t="str">
        <f t="shared" si="2"/>
        <v>81104115</v>
      </c>
      <c r="B33" s="262">
        <v>8110</v>
      </c>
      <c r="C33" s="263">
        <v>4115</v>
      </c>
      <c r="D33" s="264"/>
      <c r="E33" s="264"/>
      <c r="F33" s="264"/>
      <c r="G33" s="265" t="s">
        <v>76</v>
      </c>
      <c r="H33" s="266">
        <f t="shared" ref="H33:I35" si="16">SUM(H34)</f>
        <v>0</v>
      </c>
      <c r="I33" s="266">
        <f t="shared" si="16"/>
        <v>0</v>
      </c>
      <c r="J33" s="266">
        <f t="shared" si="4"/>
        <v>0</v>
      </c>
      <c r="K33" s="266">
        <f t="shared" ref="K33:L35" si="17">SUM(K34)</f>
        <v>0</v>
      </c>
      <c r="L33" s="266">
        <f t="shared" si="17"/>
        <v>0</v>
      </c>
      <c r="M33" s="285">
        <f t="shared" si="6"/>
        <v>0</v>
      </c>
      <c r="N33" s="267">
        <f>L33-J33</f>
        <v>0</v>
      </c>
      <c r="P33" s="25"/>
      <c r="Q33" s="25"/>
      <c r="R33" s="25"/>
      <c r="S33" s="25"/>
      <c r="T33" s="25"/>
      <c r="U33" s="25"/>
      <c r="V33" s="25"/>
      <c r="W33" s="25"/>
    </row>
    <row r="34" spans="1:23" s="28" customFormat="1">
      <c r="A34" s="223" t="str">
        <f t="shared" si="2"/>
        <v>811041151</v>
      </c>
      <c r="B34" s="268">
        <v>8110</v>
      </c>
      <c r="C34" s="269">
        <v>4115</v>
      </c>
      <c r="D34" s="270">
        <v>1</v>
      </c>
      <c r="E34" s="270"/>
      <c r="F34" s="270"/>
      <c r="G34" s="271" t="s">
        <v>76</v>
      </c>
      <c r="H34" s="272">
        <f t="shared" si="16"/>
        <v>0</v>
      </c>
      <c r="I34" s="272">
        <f t="shared" si="16"/>
        <v>0</v>
      </c>
      <c r="J34" s="272">
        <f t="shared" si="4"/>
        <v>0</v>
      </c>
      <c r="K34" s="272">
        <f t="shared" si="17"/>
        <v>0</v>
      </c>
      <c r="L34" s="272">
        <f t="shared" si="17"/>
        <v>0</v>
      </c>
      <c r="M34" s="286">
        <f t="shared" si="6"/>
        <v>0</v>
      </c>
      <c r="N34" s="273">
        <f t="shared" si="10"/>
        <v>0</v>
      </c>
      <c r="P34" s="25"/>
      <c r="Q34" s="25"/>
      <c r="R34" s="25"/>
      <c r="S34" s="25"/>
      <c r="T34" s="25"/>
      <c r="U34" s="25"/>
      <c r="V34" s="25"/>
      <c r="W34" s="25"/>
    </row>
    <row r="35" spans="1:23" s="28" customFormat="1" ht="12.75" customHeight="1">
      <c r="A35" s="223" t="str">
        <f t="shared" si="2"/>
        <v>8110411511</v>
      </c>
      <c r="B35" s="279">
        <v>8110</v>
      </c>
      <c r="C35" s="280">
        <v>4115</v>
      </c>
      <c r="D35" s="281">
        <v>1</v>
      </c>
      <c r="E35" s="281">
        <v>1</v>
      </c>
      <c r="F35" s="281"/>
      <c r="G35" s="277" t="s">
        <v>76</v>
      </c>
      <c r="H35" s="278">
        <f t="shared" si="16"/>
        <v>0</v>
      </c>
      <c r="I35" s="278">
        <f t="shared" si="16"/>
        <v>0</v>
      </c>
      <c r="J35" s="278">
        <f t="shared" si="4"/>
        <v>0</v>
      </c>
      <c r="K35" s="278">
        <f t="shared" si="17"/>
        <v>0</v>
      </c>
      <c r="L35" s="278">
        <f t="shared" si="17"/>
        <v>0</v>
      </c>
      <c r="M35" s="287">
        <f t="shared" si="6"/>
        <v>0</v>
      </c>
      <c r="N35" s="295">
        <f t="shared" si="10"/>
        <v>0</v>
      </c>
      <c r="P35" s="25"/>
      <c r="Q35" s="25"/>
      <c r="R35" s="25"/>
      <c r="S35" s="25"/>
      <c r="T35" s="25"/>
      <c r="U35" s="25"/>
      <c r="V35" s="25"/>
      <c r="W35" s="25"/>
    </row>
    <row r="36" spans="1:23" s="28" customFormat="1" ht="12.75" customHeight="1">
      <c r="A36" s="223" t="str">
        <f t="shared" si="2"/>
        <v>81104115111</v>
      </c>
      <c r="B36" s="29">
        <v>8110</v>
      </c>
      <c r="C36" s="30">
        <v>4115</v>
      </c>
      <c r="D36" s="229">
        <v>1</v>
      </c>
      <c r="E36" s="229">
        <v>1</v>
      </c>
      <c r="F36" s="229">
        <v>1</v>
      </c>
      <c r="G36" s="31" t="s">
        <v>76</v>
      </c>
      <c r="H36" s="33"/>
      <c r="I36" s="33"/>
      <c r="J36" s="33">
        <f t="shared" si="4"/>
        <v>0</v>
      </c>
      <c r="K36" s="33"/>
      <c r="L36" s="33"/>
      <c r="M36" s="289">
        <f t="shared" si="6"/>
        <v>0</v>
      </c>
      <c r="N36" s="296">
        <f>L36-J36</f>
        <v>0</v>
      </c>
      <c r="P36" s="25"/>
      <c r="Q36" s="25"/>
      <c r="R36" s="25"/>
      <c r="S36" s="25"/>
      <c r="T36" s="25"/>
      <c r="U36" s="25"/>
      <c r="V36" s="25"/>
      <c r="W36" s="25"/>
    </row>
    <row r="37" spans="1:23" s="28" customFormat="1">
      <c r="A37" s="223" t="str">
        <f t="shared" si="2"/>
        <v>81104116</v>
      </c>
      <c r="B37" s="262">
        <v>8110</v>
      </c>
      <c r="C37" s="263">
        <v>4116</v>
      </c>
      <c r="D37" s="264"/>
      <c r="E37" s="264"/>
      <c r="F37" s="264"/>
      <c r="G37" s="265" t="s">
        <v>77</v>
      </c>
      <c r="H37" s="266">
        <f>SUM(H38)</f>
        <v>0</v>
      </c>
      <c r="I37" s="266">
        <f>SUM(I38)</f>
        <v>0</v>
      </c>
      <c r="J37" s="266">
        <f t="shared" si="4"/>
        <v>0</v>
      </c>
      <c r="K37" s="266">
        <f t="shared" ref="K37:L38" si="18">SUM(K38)</f>
        <v>0</v>
      </c>
      <c r="L37" s="266">
        <f t="shared" si="18"/>
        <v>0</v>
      </c>
      <c r="M37" s="285">
        <f t="shared" si="6"/>
        <v>0</v>
      </c>
      <c r="N37" s="267">
        <f>L37-J37</f>
        <v>0</v>
      </c>
      <c r="P37" s="25"/>
      <c r="Q37" s="25"/>
      <c r="R37" s="25"/>
      <c r="S37" s="25"/>
      <c r="T37" s="25"/>
      <c r="U37" s="25"/>
      <c r="V37" s="25"/>
      <c r="W37" s="25"/>
    </row>
    <row r="38" spans="1:23" s="28" customFormat="1">
      <c r="A38" s="223" t="str">
        <f t="shared" si="2"/>
        <v>811041161</v>
      </c>
      <c r="B38" s="268">
        <v>8110</v>
      </c>
      <c r="C38" s="269">
        <v>4116</v>
      </c>
      <c r="D38" s="270">
        <v>1</v>
      </c>
      <c r="E38" s="270"/>
      <c r="F38" s="270"/>
      <c r="G38" s="271" t="s">
        <v>77</v>
      </c>
      <c r="H38" s="272">
        <f>SUM(H39)</f>
        <v>0</v>
      </c>
      <c r="I38" s="272">
        <f>SUM(I39)</f>
        <v>0</v>
      </c>
      <c r="J38" s="272">
        <f t="shared" si="4"/>
        <v>0</v>
      </c>
      <c r="K38" s="272">
        <f t="shared" si="18"/>
        <v>0</v>
      </c>
      <c r="L38" s="272">
        <f t="shared" si="18"/>
        <v>0</v>
      </c>
      <c r="M38" s="286">
        <f t="shared" si="6"/>
        <v>0</v>
      </c>
      <c r="N38" s="273">
        <f t="shared" si="10"/>
        <v>0</v>
      </c>
      <c r="P38" s="25"/>
      <c r="Q38" s="25"/>
      <c r="R38" s="25"/>
      <c r="S38" s="25"/>
      <c r="T38" s="25"/>
      <c r="U38" s="25"/>
      <c r="V38" s="25"/>
      <c r="W38" s="25"/>
    </row>
    <row r="39" spans="1:23" s="28" customFormat="1" ht="12.75" customHeight="1">
      <c r="A39" s="223" t="str">
        <f t="shared" si="2"/>
        <v>8110411611</v>
      </c>
      <c r="B39" s="279">
        <v>8110</v>
      </c>
      <c r="C39" s="280">
        <v>4116</v>
      </c>
      <c r="D39" s="281">
        <v>1</v>
      </c>
      <c r="E39" s="281">
        <v>1</v>
      </c>
      <c r="F39" s="276"/>
      <c r="G39" s="277" t="s">
        <v>77</v>
      </c>
      <c r="H39" s="278">
        <f>H40</f>
        <v>0</v>
      </c>
      <c r="I39" s="278">
        <f>I40</f>
        <v>0</v>
      </c>
      <c r="J39" s="278">
        <f t="shared" si="4"/>
        <v>0</v>
      </c>
      <c r="K39" s="278">
        <f t="shared" ref="K39:L39" si="19">K40</f>
        <v>0</v>
      </c>
      <c r="L39" s="278">
        <f t="shared" si="19"/>
        <v>0</v>
      </c>
      <c r="M39" s="287">
        <f t="shared" si="6"/>
        <v>0</v>
      </c>
      <c r="N39" s="295">
        <f t="shared" si="10"/>
        <v>0</v>
      </c>
      <c r="P39" s="25"/>
      <c r="Q39" s="25"/>
      <c r="R39" s="25"/>
      <c r="S39" s="25"/>
      <c r="T39" s="25"/>
      <c r="U39" s="25"/>
      <c r="V39" s="25"/>
      <c r="W39" s="25"/>
    </row>
    <row r="40" spans="1:23" s="28" customFormat="1" ht="12.75" customHeight="1">
      <c r="A40" s="223" t="str">
        <f t="shared" si="2"/>
        <v>81104116111</v>
      </c>
      <c r="B40" s="29">
        <v>8110</v>
      </c>
      <c r="C40" s="30">
        <v>4116</v>
      </c>
      <c r="D40" s="229">
        <v>1</v>
      </c>
      <c r="E40" s="229">
        <v>1</v>
      </c>
      <c r="F40" s="229">
        <v>1</v>
      </c>
      <c r="G40" s="31" t="s">
        <v>77</v>
      </c>
      <c r="H40" s="33"/>
      <c r="I40" s="33"/>
      <c r="J40" s="33">
        <f t="shared" si="4"/>
        <v>0</v>
      </c>
      <c r="K40" s="33"/>
      <c r="L40" s="33"/>
      <c r="M40" s="289">
        <f t="shared" si="6"/>
        <v>0</v>
      </c>
      <c r="N40" s="297">
        <f t="shared" ref="N40" si="20">L40-J40</f>
        <v>0</v>
      </c>
      <c r="P40" s="25"/>
      <c r="Q40" s="25"/>
      <c r="R40" s="25"/>
      <c r="S40" s="25"/>
      <c r="T40" s="25"/>
      <c r="U40" s="25"/>
      <c r="V40" s="25"/>
      <c r="W40" s="25"/>
    </row>
    <row r="41" spans="1:23" s="28" customFormat="1">
      <c r="A41" s="223" t="str">
        <f t="shared" si="2"/>
        <v>81104117</v>
      </c>
      <c r="B41" s="262">
        <v>8110</v>
      </c>
      <c r="C41" s="263">
        <v>4117</v>
      </c>
      <c r="D41" s="264"/>
      <c r="E41" s="264"/>
      <c r="F41" s="264"/>
      <c r="G41" s="265" t="s">
        <v>78</v>
      </c>
      <c r="H41" s="266">
        <f>SUM(H42)</f>
        <v>0</v>
      </c>
      <c r="I41" s="266">
        <f>SUM(I42)</f>
        <v>0</v>
      </c>
      <c r="J41" s="266">
        <f t="shared" si="4"/>
        <v>0</v>
      </c>
      <c r="K41" s="266">
        <f t="shared" ref="K41:L42" si="21">SUM(K42)</f>
        <v>0</v>
      </c>
      <c r="L41" s="266">
        <f t="shared" si="21"/>
        <v>0</v>
      </c>
      <c r="M41" s="285">
        <f t="shared" si="6"/>
        <v>0</v>
      </c>
      <c r="N41" s="267">
        <f t="shared" si="10"/>
        <v>0</v>
      </c>
      <c r="P41" s="25"/>
      <c r="Q41" s="25"/>
      <c r="R41" s="25"/>
      <c r="S41" s="25"/>
      <c r="T41" s="25"/>
      <c r="U41" s="25"/>
      <c r="V41" s="25"/>
      <c r="W41" s="25"/>
    </row>
    <row r="42" spans="1:23" s="28" customFormat="1">
      <c r="A42" s="223" t="str">
        <f t="shared" si="2"/>
        <v>811041171</v>
      </c>
      <c r="B42" s="268">
        <v>8110</v>
      </c>
      <c r="C42" s="269">
        <v>4117</v>
      </c>
      <c r="D42" s="270">
        <v>1</v>
      </c>
      <c r="E42" s="270"/>
      <c r="F42" s="270"/>
      <c r="G42" s="271" t="s">
        <v>78</v>
      </c>
      <c r="H42" s="272">
        <f>SUM(H43)</f>
        <v>0</v>
      </c>
      <c r="I42" s="272">
        <f>SUM(I43)</f>
        <v>0</v>
      </c>
      <c r="J42" s="272">
        <f t="shared" si="4"/>
        <v>0</v>
      </c>
      <c r="K42" s="272">
        <f t="shared" si="21"/>
        <v>0</v>
      </c>
      <c r="L42" s="272">
        <f t="shared" si="21"/>
        <v>0</v>
      </c>
      <c r="M42" s="286">
        <f t="shared" si="6"/>
        <v>0</v>
      </c>
      <c r="N42" s="273">
        <f>L42-J42</f>
        <v>0</v>
      </c>
      <c r="P42" s="25"/>
      <c r="Q42" s="25"/>
      <c r="R42" s="25"/>
      <c r="S42" s="25"/>
      <c r="T42" s="25"/>
      <c r="U42" s="25"/>
      <c r="V42" s="25"/>
      <c r="W42" s="25"/>
    </row>
    <row r="43" spans="1:23" s="28" customFormat="1" ht="12.75" customHeight="1">
      <c r="A43" s="223" t="str">
        <f t="shared" si="2"/>
        <v>8110411711</v>
      </c>
      <c r="B43" s="279">
        <v>8110</v>
      </c>
      <c r="C43" s="280">
        <v>4117</v>
      </c>
      <c r="D43" s="281">
        <v>1</v>
      </c>
      <c r="E43" s="281">
        <v>1</v>
      </c>
      <c r="F43" s="281"/>
      <c r="G43" s="277" t="s">
        <v>78</v>
      </c>
      <c r="H43" s="278">
        <f>SUM(H44:H47)</f>
        <v>0</v>
      </c>
      <c r="I43" s="278">
        <f>SUM(I44:I47)</f>
        <v>0</v>
      </c>
      <c r="J43" s="278">
        <f t="shared" si="4"/>
        <v>0</v>
      </c>
      <c r="K43" s="278">
        <f t="shared" ref="K43:L43" si="22">SUM(K44:K47)</f>
        <v>0</v>
      </c>
      <c r="L43" s="278">
        <f t="shared" si="22"/>
        <v>0</v>
      </c>
      <c r="M43" s="287">
        <f t="shared" si="6"/>
        <v>0</v>
      </c>
      <c r="N43" s="295">
        <f t="shared" si="10"/>
        <v>0</v>
      </c>
      <c r="P43" s="25"/>
      <c r="Q43" s="25"/>
      <c r="R43" s="25"/>
      <c r="S43" s="25"/>
      <c r="T43" s="25"/>
      <c r="U43" s="25"/>
      <c r="V43" s="25"/>
      <c r="W43" s="25"/>
    </row>
    <row r="44" spans="1:23" s="28" customFormat="1" ht="12.75" customHeight="1">
      <c r="A44" s="223" t="str">
        <f t="shared" si="2"/>
        <v>81104117111</v>
      </c>
      <c r="B44" s="29">
        <v>8110</v>
      </c>
      <c r="C44" s="30">
        <v>4117</v>
      </c>
      <c r="D44" s="229">
        <v>1</v>
      </c>
      <c r="E44" s="229">
        <v>1</v>
      </c>
      <c r="F44" s="229">
        <v>1</v>
      </c>
      <c r="G44" s="31" t="s">
        <v>79</v>
      </c>
      <c r="H44" s="33"/>
      <c r="I44" s="33"/>
      <c r="J44" s="33">
        <f t="shared" si="4"/>
        <v>0</v>
      </c>
      <c r="K44" s="33"/>
      <c r="L44" s="33"/>
      <c r="M44" s="289">
        <f t="shared" si="6"/>
        <v>0</v>
      </c>
      <c r="N44" s="297">
        <f t="shared" si="10"/>
        <v>0</v>
      </c>
      <c r="P44" s="25"/>
      <c r="Q44" s="25"/>
      <c r="R44" s="25"/>
      <c r="S44" s="25"/>
      <c r="T44" s="25"/>
      <c r="U44" s="25"/>
      <c r="V44" s="25"/>
      <c r="W44" s="25"/>
    </row>
    <row r="45" spans="1:23" s="28" customFormat="1" ht="12.75" customHeight="1">
      <c r="A45" s="223" t="str">
        <f t="shared" si="2"/>
        <v>81104117112</v>
      </c>
      <c r="B45" s="29">
        <v>8110</v>
      </c>
      <c r="C45" s="30">
        <v>4117</v>
      </c>
      <c r="D45" s="229">
        <v>1</v>
      </c>
      <c r="E45" s="229">
        <v>1</v>
      </c>
      <c r="F45" s="229">
        <v>2</v>
      </c>
      <c r="G45" s="31" t="s">
        <v>80</v>
      </c>
      <c r="H45" s="33"/>
      <c r="I45" s="33"/>
      <c r="J45" s="33">
        <f t="shared" si="4"/>
        <v>0</v>
      </c>
      <c r="K45" s="33"/>
      <c r="L45" s="33"/>
      <c r="M45" s="289">
        <f t="shared" si="6"/>
        <v>0</v>
      </c>
      <c r="N45" s="297">
        <f t="shared" si="10"/>
        <v>0</v>
      </c>
      <c r="P45" s="25"/>
      <c r="Q45" s="25"/>
      <c r="R45" s="25"/>
      <c r="S45" s="25"/>
      <c r="T45" s="25"/>
      <c r="U45" s="25"/>
      <c r="V45" s="25"/>
      <c r="W45" s="25"/>
    </row>
    <row r="46" spans="1:23" s="28" customFormat="1" ht="12.75" customHeight="1">
      <c r="A46" s="223" t="str">
        <f t="shared" si="2"/>
        <v>81104117113</v>
      </c>
      <c r="B46" s="29">
        <v>8110</v>
      </c>
      <c r="C46" s="30">
        <v>4117</v>
      </c>
      <c r="D46" s="229">
        <v>1</v>
      </c>
      <c r="E46" s="229">
        <v>1</v>
      </c>
      <c r="F46" s="229">
        <v>3</v>
      </c>
      <c r="G46" s="31" t="s">
        <v>81</v>
      </c>
      <c r="H46" s="33"/>
      <c r="I46" s="33"/>
      <c r="J46" s="33">
        <f t="shared" si="4"/>
        <v>0</v>
      </c>
      <c r="K46" s="33"/>
      <c r="L46" s="33"/>
      <c r="M46" s="289">
        <f t="shared" si="6"/>
        <v>0</v>
      </c>
      <c r="N46" s="297">
        <f t="shared" si="10"/>
        <v>0</v>
      </c>
      <c r="P46" s="25"/>
      <c r="Q46" s="25"/>
      <c r="R46" s="25"/>
      <c r="S46" s="25"/>
      <c r="T46" s="25"/>
      <c r="U46" s="25"/>
      <c r="V46" s="25"/>
      <c r="W46" s="25"/>
    </row>
    <row r="47" spans="1:23" s="28" customFormat="1" ht="12.75" customHeight="1">
      <c r="A47" s="223" t="str">
        <f t="shared" si="2"/>
        <v>81104117114</v>
      </c>
      <c r="B47" s="29">
        <v>8110</v>
      </c>
      <c r="C47" s="30">
        <v>4117</v>
      </c>
      <c r="D47" s="229">
        <v>1</v>
      </c>
      <c r="E47" s="229">
        <v>1</v>
      </c>
      <c r="F47" s="229">
        <v>4</v>
      </c>
      <c r="G47" s="31" t="s">
        <v>82</v>
      </c>
      <c r="H47" s="33"/>
      <c r="I47" s="33"/>
      <c r="J47" s="33">
        <f t="shared" si="4"/>
        <v>0</v>
      </c>
      <c r="K47" s="33"/>
      <c r="L47" s="33"/>
      <c r="M47" s="289">
        <f t="shared" si="6"/>
        <v>0</v>
      </c>
      <c r="N47" s="297">
        <f t="shared" si="10"/>
        <v>0</v>
      </c>
      <c r="P47" s="25"/>
      <c r="Q47" s="25"/>
      <c r="R47" s="25"/>
      <c r="S47" s="25"/>
      <c r="T47" s="25"/>
      <c r="U47" s="25"/>
      <c r="V47" s="25"/>
      <c r="W47" s="25"/>
    </row>
    <row r="48" spans="1:23" s="28" customFormat="1" ht="27">
      <c r="A48" s="223" t="str">
        <f t="shared" si="2"/>
        <v>81104118</v>
      </c>
      <c r="B48" s="262">
        <v>8110</v>
      </c>
      <c r="C48" s="263">
        <v>4118</v>
      </c>
      <c r="D48" s="264"/>
      <c r="E48" s="264"/>
      <c r="F48" s="264"/>
      <c r="G48" s="265" t="s">
        <v>1014</v>
      </c>
      <c r="H48" s="266">
        <f t="shared" ref="H48:I50" si="23">SUM(H49)</f>
        <v>0</v>
      </c>
      <c r="I48" s="266">
        <f t="shared" si="23"/>
        <v>0</v>
      </c>
      <c r="J48" s="266">
        <f t="shared" si="4"/>
        <v>0</v>
      </c>
      <c r="K48" s="266">
        <f t="shared" ref="K48:L50" si="24">SUM(K49)</f>
        <v>0</v>
      </c>
      <c r="L48" s="266">
        <f t="shared" si="24"/>
        <v>0</v>
      </c>
      <c r="M48" s="285">
        <f t="shared" si="6"/>
        <v>0</v>
      </c>
      <c r="N48" s="267">
        <f t="shared" ref="N48:N51" si="25">L48-J48</f>
        <v>0</v>
      </c>
      <c r="P48" s="25"/>
      <c r="Q48" s="25"/>
      <c r="R48" s="25"/>
      <c r="S48" s="25"/>
      <c r="T48" s="25"/>
      <c r="U48" s="25"/>
      <c r="V48" s="25"/>
      <c r="W48" s="25"/>
    </row>
    <row r="49" spans="1:23" s="28" customFormat="1" ht="27">
      <c r="A49" s="223" t="str">
        <f t="shared" si="2"/>
        <v>811041181</v>
      </c>
      <c r="B49" s="268">
        <v>8110</v>
      </c>
      <c r="C49" s="269">
        <v>4118</v>
      </c>
      <c r="D49" s="270">
        <v>1</v>
      </c>
      <c r="E49" s="270"/>
      <c r="F49" s="270"/>
      <c r="G49" s="271" t="s">
        <v>1014</v>
      </c>
      <c r="H49" s="272">
        <f t="shared" si="23"/>
        <v>0</v>
      </c>
      <c r="I49" s="272">
        <f t="shared" si="23"/>
        <v>0</v>
      </c>
      <c r="J49" s="272">
        <f t="shared" si="4"/>
        <v>0</v>
      </c>
      <c r="K49" s="272">
        <f t="shared" si="24"/>
        <v>0</v>
      </c>
      <c r="L49" s="272">
        <f t="shared" si="24"/>
        <v>0</v>
      </c>
      <c r="M49" s="286">
        <f t="shared" si="6"/>
        <v>0</v>
      </c>
      <c r="N49" s="273">
        <f t="shared" si="25"/>
        <v>0</v>
      </c>
      <c r="P49" s="25"/>
      <c r="Q49" s="25"/>
      <c r="R49" s="25"/>
      <c r="S49" s="25"/>
      <c r="T49" s="25"/>
      <c r="U49" s="25"/>
      <c r="V49" s="25"/>
      <c r="W49" s="25"/>
    </row>
    <row r="50" spans="1:23" s="28" customFormat="1" ht="19.5" customHeight="1">
      <c r="A50" s="223" t="str">
        <f t="shared" si="2"/>
        <v>8110411811</v>
      </c>
      <c r="B50" s="279">
        <v>8110</v>
      </c>
      <c r="C50" s="280">
        <v>4118</v>
      </c>
      <c r="D50" s="281">
        <v>1</v>
      </c>
      <c r="E50" s="281">
        <v>1</v>
      </c>
      <c r="F50" s="276"/>
      <c r="G50" s="277" t="s">
        <v>1014</v>
      </c>
      <c r="H50" s="278">
        <f t="shared" si="23"/>
        <v>0</v>
      </c>
      <c r="I50" s="278">
        <f t="shared" si="23"/>
        <v>0</v>
      </c>
      <c r="J50" s="278">
        <f t="shared" si="4"/>
        <v>0</v>
      </c>
      <c r="K50" s="278">
        <f t="shared" si="24"/>
        <v>0</v>
      </c>
      <c r="L50" s="278">
        <f t="shared" si="24"/>
        <v>0</v>
      </c>
      <c r="M50" s="287">
        <f t="shared" si="6"/>
        <v>0</v>
      </c>
      <c r="N50" s="295">
        <f t="shared" si="25"/>
        <v>0</v>
      </c>
      <c r="P50" s="25"/>
      <c r="Q50" s="25"/>
      <c r="R50" s="25"/>
      <c r="S50" s="25"/>
      <c r="T50" s="25"/>
      <c r="U50" s="25"/>
      <c r="V50" s="25"/>
      <c r="W50" s="25"/>
    </row>
    <row r="51" spans="1:23" s="28" customFormat="1" ht="18">
      <c r="A51" s="223" t="str">
        <f t="shared" si="2"/>
        <v>81104118111</v>
      </c>
      <c r="B51" s="29">
        <v>8110</v>
      </c>
      <c r="C51" s="30">
        <v>4118</v>
      </c>
      <c r="D51" s="229">
        <v>1</v>
      </c>
      <c r="E51" s="229">
        <v>1</v>
      </c>
      <c r="F51" s="229">
        <v>1</v>
      </c>
      <c r="G51" s="31" t="s">
        <v>1014</v>
      </c>
      <c r="H51" s="33"/>
      <c r="I51" s="33"/>
      <c r="J51" s="33">
        <f t="shared" si="4"/>
        <v>0</v>
      </c>
      <c r="K51" s="33"/>
      <c r="L51" s="33"/>
      <c r="M51" s="289">
        <f t="shared" si="6"/>
        <v>0</v>
      </c>
      <c r="N51" s="297">
        <f t="shared" si="25"/>
        <v>0</v>
      </c>
      <c r="P51" s="25"/>
      <c r="Q51" s="25"/>
      <c r="R51" s="25"/>
      <c r="S51" s="25"/>
      <c r="T51" s="25"/>
      <c r="U51" s="25"/>
      <c r="V51" s="25"/>
      <c r="W51" s="25"/>
    </row>
    <row r="52" spans="1:23" s="28" customFormat="1">
      <c r="A52" s="223" t="str">
        <f t="shared" si="2"/>
        <v>81104119</v>
      </c>
      <c r="B52" s="262">
        <v>8110</v>
      </c>
      <c r="C52" s="263">
        <v>4119</v>
      </c>
      <c r="D52" s="264"/>
      <c r="E52" s="264"/>
      <c r="F52" s="264"/>
      <c r="G52" s="265" t="s">
        <v>83</v>
      </c>
      <c r="H52" s="266">
        <f>SUM(H53)</f>
        <v>0</v>
      </c>
      <c r="I52" s="266">
        <f>SUM(I53)</f>
        <v>0</v>
      </c>
      <c r="J52" s="266">
        <f t="shared" si="4"/>
        <v>0</v>
      </c>
      <c r="K52" s="266">
        <f t="shared" ref="K52:L53" si="26">SUM(K53)</f>
        <v>0</v>
      </c>
      <c r="L52" s="266">
        <f t="shared" si="26"/>
        <v>0</v>
      </c>
      <c r="M52" s="285">
        <f t="shared" si="6"/>
        <v>0</v>
      </c>
      <c r="N52" s="267">
        <f>L52-J52</f>
        <v>0</v>
      </c>
      <c r="P52" s="25"/>
      <c r="Q52" s="25"/>
      <c r="R52" s="25"/>
      <c r="S52" s="25"/>
      <c r="T52" s="25"/>
      <c r="U52" s="25"/>
      <c r="V52" s="25"/>
      <c r="W52" s="25"/>
    </row>
    <row r="53" spans="1:23" s="28" customFormat="1">
      <c r="A53" s="223" t="str">
        <f t="shared" si="2"/>
        <v>811041191</v>
      </c>
      <c r="B53" s="268">
        <v>8110</v>
      </c>
      <c r="C53" s="269">
        <v>4119</v>
      </c>
      <c r="D53" s="270">
        <v>1</v>
      </c>
      <c r="E53" s="270"/>
      <c r="F53" s="270"/>
      <c r="G53" s="271" t="s">
        <v>83</v>
      </c>
      <c r="H53" s="272">
        <f>SUM(H54)</f>
        <v>0</v>
      </c>
      <c r="I53" s="272">
        <f>SUM(I54)</f>
        <v>0</v>
      </c>
      <c r="J53" s="272">
        <f t="shared" si="4"/>
        <v>0</v>
      </c>
      <c r="K53" s="272">
        <f t="shared" si="26"/>
        <v>0</v>
      </c>
      <c r="L53" s="272">
        <f t="shared" si="26"/>
        <v>0</v>
      </c>
      <c r="M53" s="286">
        <f t="shared" si="6"/>
        <v>0</v>
      </c>
      <c r="N53" s="273">
        <f t="shared" si="10"/>
        <v>0</v>
      </c>
      <c r="P53" s="25"/>
      <c r="Q53" s="25"/>
      <c r="R53" s="25"/>
      <c r="S53" s="25"/>
      <c r="T53" s="25"/>
      <c r="U53" s="25"/>
      <c r="V53" s="25"/>
      <c r="W53" s="25"/>
    </row>
    <row r="54" spans="1:23" s="28" customFormat="1" ht="12.75" customHeight="1">
      <c r="A54" s="223" t="str">
        <f t="shared" si="2"/>
        <v>8110411911</v>
      </c>
      <c r="B54" s="279">
        <v>8110</v>
      </c>
      <c r="C54" s="280">
        <v>4119</v>
      </c>
      <c r="D54" s="281">
        <v>1</v>
      </c>
      <c r="E54" s="281">
        <v>1</v>
      </c>
      <c r="F54" s="276"/>
      <c r="G54" s="277" t="s">
        <v>84</v>
      </c>
      <c r="H54" s="278">
        <f>SUM(H55:H56)</f>
        <v>0</v>
      </c>
      <c r="I54" s="278">
        <f>SUM(I55:I56)</f>
        <v>0</v>
      </c>
      <c r="J54" s="278">
        <f t="shared" si="4"/>
        <v>0</v>
      </c>
      <c r="K54" s="278">
        <f t="shared" ref="K54:L54" si="27">SUM(K55:K56)</f>
        <v>0</v>
      </c>
      <c r="L54" s="278">
        <f t="shared" si="27"/>
        <v>0</v>
      </c>
      <c r="M54" s="287">
        <f t="shared" si="6"/>
        <v>0</v>
      </c>
      <c r="N54" s="295">
        <f t="shared" si="10"/>
        <v>0</v>
      </c>
      <c r="P54" s="25"/>
      <c r="Q54" s="25"/>
      <c r="R54" s="25"/>
      <c r="S54" s="25"/>
      <c r="T54" s="25"/>
      <c r="U54" s="25"/>
      <c r="V54" s="25"/>
      <c r="W54" s="25"/>
    </row>
    <row r="55" spans="1:23" s="28" customFormat="1" ht="12.75" customHeight="1">
      <c r="A55" s="223" t="str">
        <f t="shared" si="2"/>
        <v>81104119111</v>
      </c>
      <c r="B55" s="29">
        <v>8110</v>
      </c>
      <c r="C55" s="30">
        <v>4119</v>
      </c>
      <c r="D55" s="229">
        <v>1</v>
      </c>
      <c r="E55" s="229">
        <v>1</v>
      </c>
      <c r="F55" s="229">
        <v>1</v>
      </c>
      <c r="G55" s="31" t="s">
        <v>85</v>
      </c>
      <c r="H55" s="33"/>
      <c r="I55" s="33"/>
      <c r="J55" s="33">
        <f t="shared" si="4"/>
        <v>0</v>
      </c>
      <c r="K55" s="33"/>
      <c r="L55" s="33"/>
      <c r="M55" s="289">
        <f t="shared" si="6"/>
        <v>0</v>
      </c>
      <c r="N55" s="297">
        <f t="shared" si="10"/>
        <v>0</v>
      </c>
      <c r="P55" s="25"/>
      <c r="Q55" s="25"/>
      <c r="R55" s="25"/>
      <c r="S55" s="25"/>
      <c r="T55" s="25"/>
      <c r="U55" s="25"/>
      <c r="V55" s="25"/>
      <c r="W55" s="25"/>
    </row>
    <row r="56" spans="1:23" s="28" customFormat="1" ht="12.75" customHeight="1">
      <c r="A56" s="223" t="str">
        <f t="shared" si="2"/>
        <v>81104119112</v>
      </c>
      <c r="B56" s="29">
        <v>8110</v>
      </c>
      <c r="C56" s="30">
        <v>4119</v>
      </c>
      <c r="D56" s="229">
        <v>1</v>
      </c>
      <c r="E56" s="229">
        <v>1</v>
      </c>
      <c r="F56" s="229">
        <v>2</v>
      </c>
      <c r="G56" s="31" t="s">
        <v>86</v>
      </c>
      <c r="H56" s="33"/>
      <c r="I56" s="33"/>
      <c r="J56" s="33">
        <f t="shared" si="4"/>
        <v>0</v>
      </c>
      <c r="K56" s="33"/>
      <c r="L56" s="33"/>
      <c r="M56" s="289">
        <f t="shared" si="6"/>
        <v>0</v>
      </c>
      <c r="N56" s="297">
        <f t="shared" si="10"/>
        <v>0</v>
      </c>
      <c r="P56" s="25"/>
      <c r="Q56" s="25"/>
      <c r="R56" s="25"/>
      <c r="S56" s="25"/>
      <c r="T56" s="25"/>
      <c r="U56" s="25"/>
      <c r="V56" s="25"/>
      <c r="W56" s="25"/>
    </row>
    <row r="57" spans="1:23" s="28" customFormat="1">
      <c r="A57" s="223" t="str">
        <f t="shared" si="2"/>
        <v>Subtotal (12)</v>
      </c>
      <c r="B57" s="224" t="s">
        <v>87</v>
      </c>
      <c r="C57" s="34"/>
      <c r="D57" s="236"/>
      <c r="E57" s="236"/>
      <c r="F57" s="236"/>
      <c r="G57" s="31"/>
      <c r="H57" s="26">
        <f>+H52+H48+H41+H37+H33+H29+H25+H19+H15</f>
        <v>0</v>
      </c>
      <c r="I57" s="26">
        <f>+I52+I48+I41+I37+I33+I29+I25+I19+I15</f>
        <v>0</v>
      </c>
      <c r="J57" s="26">
        <f t="shared" si="4"/>
        <v>0</v>
      </c>
      <c r="K57" s="26">
        <f t="shared" ref="K57:L57" si="28">+K52+K48+K41+K37+K33+K29+K25+K19+K15</f>
        <v>0</v>
      </c>
      <c r="L57" s="26">
        <f t="shared" si="28"/>
        <v>0</v>
      </c>
      <c r="M57" s="290">
        <f t="shared" si="6"/>
        <v>0</v>
      </c>
      <c r="N57" s="27">
        <f t="shared" si="10"/>
        <v>0</v>
      </c>
      <c r="P57" s="25"/>
      <c r="Q57" s="25"/>
      <c r="R57" s="25"/>
      <c r="S57" s="25"/>
      <c r="T57" s="25"/>
      <c r="U57" s="25"/>
      <c r="V57" s="25"/>
      <c r="W57" s="25"/>
    </row>
    <row r="58" spans="1:23" s="28" customFormat="1">
      <c r="A58" s="223" t="str">
        <f t="shared" si="2"/>
        <v>81104120</v>
      </c>
      <c r="B58" s="238">
        <v>8110</v>
      </c>
      <c r="C58" s="239">
        <v>4120</v>
      </c>
      <c r="D58" s="240"/>
      <c r="E58" s="240"/>
      <c r="F58" s="240"/>
      <c r="G58" s="241" t="s">
        <v>10</v>
      </c>
      <c r="H58" s="242">
        <f>+H59+H63+H67+H71+H75</f>
        <v>0</v>
      </c>
      <c r="I58" s="242">
        <f>+I59+I63+I67+I71+I75</f>
        <v>0</v>
      </c>
      <c r="J58" s="242">
        <f t="shared" si="4"/>
        <v>0</v>
      </c>
      <c r="K58" s="242">
        <f t="shared" ref="K58:L58" si="29">+K59+K63+K67+K71+K75</f>
        <v>0</v>
      </c>
      <c r="L58" s="242">
        <f t="shared" si="29"/>
        <v>0</v>
      </c>
      <c r="M58" s="284">
        <f t="shared" si="6"/>
        <v>0</v>
      </c>
      <c r="N58" s="243">
        <f t="shared" si="10"/>
        <v>0</v>
      </c>
      <c r="P58" s="25"/>
      <c r="Q58" s="25"/>
      <c r="R58" s="25"/>
      <c r="S58" s="25"/>
      <c r="T58" s="25"/>
      <c r="U58" s="25"/>
      <c r="V58" s="25"/>
      <c r="W58" s="25"/>
    </row>
    <row r="59" spans="1:23" s="28" customFormat="1">
      <c r="A59" s="223" t="str">
        <f t="shared" si="2"/>
        <v>81104121</v>
      </c>
      <c r="B59" s="262">
        <v>8110</v>
      </c>
      <c r="C59" s="263">
        <v>4121</v>
      </c>
      <c r="D59" s="264"/>
      <c r="E59" s="264"/>
      <c r="F59" s="264"/>
      <c r="G59" s="265" t="s">
        <v>88</v>
      </c>
      <c r="H59" s="266">
        <f t="shared" ref="H59:I61" si="30">SUM(H60)</f>
        <v>0</v>
      </c>
      <c r="I59" s="266">
        <f t="shared" si="30"/>
        <v>0</v>
      </c>
      <c r="J59" s="266">
        <f t="shared" si="4"/>
        <v>0</v>
      </c>
      <c r="K59" s="266">
        <f t="shared" ref="K59:L61" si="31">SUM(K60)</f>
        <v>0</v>
      </c>
      <c r="L59" s="266">
        <f t="shared" si="31"/>
        <v>0</v>
      </c>
      <c r="M59" s="285">
        <f t="shared" si="6"/>
        <v>0</v>
      </c>
      <c r="N59" s="267">
        <f t="shared" si="10"/>
        <v>0</v>
      </c>
      <c r="P59" s="25"/>
      <c r="Q59" s="25"/>
      <c r="R59" s="25"/>
      <c r="S59" s="25"/>
      <c r="T59" s="25"/>
      <c r="U59" s="25"/>
      <c r="V59" s="25"/>
      <c r="W59" s="25"/>
    </row>
    <row r="60" spans="1:23" s="28" customFormat="1">
      <c r="A60" s="223" t="str">
        <f t="shared" si="2"/>
        <v>811041211</v>
      </c>
      <c r="B60" s="268">
        <v>8110</v>
      </c>
      <c r="C60" s="269">
        <v>4121</v>
      </c>
      <c r="D60" s="270">
        <v>1</v>
      </c>
      <c r="E60" s="270"/>
      <c r="F60" s="270"/>
      <c r="G60" s="271" t="s">
        <v>88</v>
      </c>
      <c r="H60" s="272">
        <f t="shared" si="30"/>
        <v>0</v>
      </c>
      <c r="I60" s="272">
        <f t="shared" si="30"/>
        <v>0</v>
      </c>
      <c r="J60" s="272">
        <f t="shared" si="4"/>
        <v>0</v>
      </c>
      <c r="K60" s="272">
        <f t="shared" si="31"/>
        <v>0</v>
      </c>
      <c r="L60" s="272">
        <f t="shared" si="31"/>
        <v>0</v>
      </c>
      <c r="M60" s="286">
        <f t="shared" si="6"/>
        <v>0</v>
      </c>
      <c r="N60" s="273">
        <f t="shared" si="10"/>
        <v>0</v>
      </c>
      <c r="P60" s="25"/>
      <c r="Q60" s="25"/>
      <c r="R60" s="25"/>
      <c r="S60" s="25"/>
      <c r="T60" s="25"/>
      <c r="U60" s="25"/>
      <c r="V60" s="25"/>
      <c r="W60" s="25"/>
    </row>
    <row r="61" spans="1:23" s="28" customFormat="1" ht="12.75" customHeight="1">
      <c r="A61" s="223" t="str">
        <f t="shared" si="2"/>
        <v>8110412111</v>
      </c>
      <c r="B61" s="279">
        <v>8110</v>
      </c>
      <c r="C61" s="280">
        <v>4121</v>
      </c>
      <c r="D61" s="281">
        <v>1</v>
      </c>
      <c r="E61" s="281">
        <v>1</v>
      </c>
      <c r="F61" s="276"/>
      <c r="G61" s="277" t="s">
        <v>88</v>
      </c>
      <c r="H61" s="278">
        <f t="shared" si="30"/>
        <v>0</v>
      </c>
      <c r="I61" s="278">
        <f t="shared" si="30"/>
        <v>0</v>
      </c>
      <c r="J61" s="278">
        <f t="shared" si="4"/>
        <v>0</v>
      </c>
      <c r="K61" s="278">
        <f t="shared" si="31"/>
        <v>0</v>
      </c>
      <c r="L61" s="278">
        <f t="shared" si="31"/>
        <v>0</v>
      </c>
      <c r="M61" s="287">
        <f t="shared" si="6"/>
        <v>0</v>
      </c>
      <c r="N61" s="295">
        <f t="shared" si="10"/>
        <v>0</v>
      </c>
      <c r="P61" s="25"/>
      <c r="Q61" s="25"/>
      <c r="R61" s="25"/>
      <c r="S61" s="25"/>
      <c r="T61" s="25"/>
      <c r="U61" s="25"/>
      <c r="V61" s="25"/>
      <c r="W61" s="25"/>
    </row>
    <row r="62" spans="1:23" s="28" customFormat="1" ht="12.75" customHeight="1">
      <c r="A62" s="223" t="str">
        <f t="shared" si="2"/>
        <v>81104121111</v>
      </c>
      <c r="B62" s="29">
        <v>8110</v>
      </c>
      <c r="C62" s="30">
        <v>4121</v>
      </c>
      <c r="D62" s="229">
        <v>1</v>
      </c>
      <c r="E62" s="229">
        <v>1</v>
      </c>
      <c r="F62" s="229">
        <v>1</v>
      </c>
      <c r="G62" s="31" t="s">
        <v>88</v>
      </c>
      <c r="H62" s="33"/>
      <c r="I62" s="33"/>
      <c r="J62" s="33">
        <f t="shared" si="4"/>
        <v>0</v>
      </c>
      <c r="K62" s="33"/>
      <c r="L62" s="33"/>
      <c r="M62" s="289">
        <f t="shared" si="6"/>
        <v>0</v>
      </c>
      <c r="N62" s="296">
        <f>L62-J62</f>
        <v>0</v>
      </c>
      <c r="P62" s="25"/>
      <c r="Q62" s="25"/>
      <c r="R62" s="25"/>
      <c r="S62" s="25"/>
      <c r="T62" s="25"/>
      <c r="U62" s="25"/>
      <c r="V62" s="25"/>
      <c r="W62" s="25"/>
    </row>
    <row r="63" spans="1:23" s="28" customFormat="1">
      <c r="A63" s="223" t="str">
        <f t="shared" si="2"/>
        <v>81104122</v>
      </c>
      <c r="B63" s="262">
        <v>8110</v>
      </c>
      <c r="C63" s="336">
        <v>4122</v>
      </c>
      <c r="D63" s="264"/>
      <c r="E63" s="264"/>
      <c r="F63" s="264"/>
      <c r="G63" s="265" t="s">
        <v>1015</v>
      </c>
      <c r="H63" s="266">
        <f>SUM(H64)</f>
        <v>0</v>
      </c>
      <c r="I63" s="266">
        <f>SUM(I64)</f>
        <v>0</v>
      </c>
      <c r="J63" s="266">
        <f t="shared" si="4"/>
        <v>0</v>
      </c>
      <c r="K63" s="266">
        <f t="shared" ref="K63:L64" si="32">SUM(K64)</f>
        <v>0</v>
      </c>
      <c r="L63" s="266">
        <f t="shared" si="32"/>
        <v>0</v>
      </c>
      <c r="M63" s="285">
        <f t="shared" si="6"/>
        <v>0</v>
      </c>
      <c r="N63" s="267">
        <f t="shared" si="10"/>
        <v>0</v>
      </c>
      <c r="P63" s="25"/>
      <c r="Q63" s="25"/>
      <c r="R63" s="25"/>
      <c r="S63" s="25"/>
      <c r="T63" s="25"/>
      <c r="U63" s="25"/>
      <c r="V63" s="25"/>
      <c r="W63" s="25"/>
    </row>
    <row r="64" spans="1:23" s="28" customFormat="1">
      <c r="A64" s="223" t="str">
        <f t="shared" si="2"/>
        <v>811041221</v>
      </c>
      <c r="B64" s="268">
        <v>8110</v>
      </c>
      <c r="C64" s="269">
        <v>4122</v>
      </c>
      <c r="D64" s="270">
        <v>1</v>
      </c>
      <c r="E64" s="270"/>
      <c r="F64" s="270"/>
      <c r="G64" s="271" t="s">
        <v>1015</v>
      </c>
      <c r="H64" s="272">
        <f>SUM(H65)</f>
        <v>0</v>
      </c>
      <c r="I64" s="272">
        <f>SUM(I65)</f>
        <v>0</v>
      </c>
      <c r="J64" s="272">
        <f t="shared" si="4"/>
        <v>0</v>
      </c>
      <c r="K64" s="272">
        <f t="shared" si="32"/>
        <v>0</v>
      </c>
      <c r="L64" s="272">
        <f t="shared" si="32"/>
        <v>0</v>
      </c>
      <c r="M64" s="286">
        <f t="shared" si="6"/>
        <v>0</v>
      </c>
      <c r="N64" s="273">
        <f t="shared" si="10"/>
        <v>0</v>
      </c>
      <c r="P64" s="25"/>
      <c r="Q64" s="25"/>
      <c r="R64" s="25"/>
      <c r="S64" s="25"/>
      <c r="T64" s="25"/>
      <c r="U64" s="25"/>
      <c r="V64" s="25"/>
      <c r="W64" s="25"/>
    </row>
    <row r="65" spans="1:23" s="28" customFormat="1" ht="12.75" customHeight="1">
      <c r="A65" s="223" t="str">
        <f t="shared" si="2"/>
        <v>8110412211</v>
      </c>
      <c r="B65" s="274">
        <v>8110</v>
      </c>
      <c r="C65" s="275">
        <v>4122</v>
      </c>
      <c r="D65" s="276">
        <v>1</v>
      </c>
      <c r="E65" s="276">
        <v>1</v>
      </c>
      <c r="F65" s="276"/>
      <c r="G65" s="277" t="s">
        <v>1015</v>
      </c>
      <c r="H65" s="278"/>
      <c r="I65" s="278"/>
      <c r="J65" s="278">
        <f t="shared" si="4"/>
        <v>0</v>
      </c>
      <c r="K65" s="278"/>
      <c r="L65" s="278"/>
      <c r="M65" s="287">
        <f t="shared" si="6"/>
        <v>0</v>
      </c>
      <c r="N65" s="295">
        <f t="shared" si="10"/>
        <v>0</v>
      </c>
      <c r="P65" s="25"/>
      <c r="Q65" s="25"/>
      <c r="R65" s="25"/>
      <c r="S65" s="25"/>
      <c r="T65" s="25"/>
      <c r="U65" s="25"/>
      <c r="V65" s="25"/>
      <c r="W65" s="25"/>
    </row>
    <row r="66" spans="1:23" s="28" customFormat="1" ht="12.75" customHeight="1">
      <c r="A66" s="223" t="str">
        <f t="shared" si="2"/>
        <v>81104122111</v>
      </c>
      <c r="B66" s="29">
        <v>8110</v>
      </c>
      <c r="C66" s="30">
        <v>4122</v>
      </c>
      <c r="D66" s="229">
        <v>1</v>
      </c>
      <c r="E66" s="229">
        <v>1</v>
      </c>
      <c r="F66" s="229">
        <v>1</v>
      </c>
      <c r="G66" s="31" t="s">
        <v>1015</v>
      </c>
      <c r="H66" s="33"/>
      <c r="I66" s="33"/>
      <c r="J66" s="33">
        <f t="shared" si="4"/>
        <v>0</v>
      </c>
      <c r="K66" s="33"/>
      <c r="L66" s="33"/>
      <c r="M66" s="289">
        <f t="shared" si="6"/>
        <v>0</v>
      </c>
      <c r="N66" s="296">
        <f>L66-J66</f>
        <v>0</v>
      </c>
      <c r="P66" s="25"/>
      <c r="Q66" s="25"/>
      <c r="R66" s="25"/>
      <c r="S66" s="25"/>
      <c r="T66" s="25"/>
      <c r="U66" s="25"/>
      <c r="V66" s="25"/>
      <c r="W66" s="25"/>
    </row>
    <row r="67" spans="1:23" s="28" customFormat="1">
      <c r="A67" s="223" t="str">
        <f t="shared" si="2"/>
        <v>81104123</v>
      </c>
      <c r="B67" s="262">
        <v>8110</v>
      </c>
      <c r="C67" s="263">
        <v>4123</v>
      </c>
      <c r="D67" s="264"/>
      <c r="E67" s="264"/>
      <c r="F67" s="264"/>
      <c r="G67" s="265" t="s">
        <v>89</v>
      </c>
      <c r="H67" s="266">
        <f>SUM(H68)</f>
        <v>0</v>
      </c>
      <c r="I67" s="266">
        <f>SUM(I68)</f>
        <v>0</v>
      </c>
      <c r="J67" s="266">
        <f t="shared" si="4"/>
        <v>0</v>
      </c>
      <c r="K67" s="266">
        <f t="shared" ref="K67:L68" si="33">SUM(K68)</f>
        <v>0</v>
      </c>
      <c r="L67" s="266">
        <f t="shared" si="33"/>
        <v>0</v>
      </c>
      <c r="M67" s="285">
        <f t="shared" si="6"/>
        <v>0</v>
      </c>
      <c r="N67" s="267">
        <f t="shared" si="10"/>
        <v>0</v>
      </c>
      <c r="P67" s="25"/>
      <c r="Q67" s="25"/>
      <c r="R67" s="25"/>
      <c r="S67" s="25"/>
      <c r="T67" s="25"/>
      <c r="U67" s="25"/>
      <c r="V67" s="25"/>
      <c r="W67" s="25"/>
    </row>
    <row r="68" spans="1:23" s="28" customFormat="1">
      <c r="A68" s="223" t="str">
        <f t="shared" si="2"/>
        <v>811041231</v>
      </c>
      <c r="B68" s="268">
        <v>8110</v>
      </c>
      <c r="C68" s="269">
        <v>4123</v>
      </c>
      <c r="D68" s="270">
        <v>1</v>
      </c>
      <c r="E68" s="270"/>
      <c r="F68" s="270"/>
      <c r="G68" s="271" t="s">
        <v>89</v>
      </c>
      <c r="H68" s="272">
        <f>SUM(H69)</f>
        <v>0</v>
      </c>
      <c r="I68" s="272">
        <f>SUM(I69)</f>
        <v>0</v>
      </c>
      <c r="J68" s="272">
        <f t="shared" si="4"/>
        <v>0</v>
      </c>
      <c r="K68" s="272">
        <f t="shared" si="33"/>
        <v>0</v>
      </c>
      <c r="L68" s="272">
        <f t="shared" si="33"/>
        <v>0</v>
      </c>
      <c r="M68" s="286">
        <f t="shared" si="6"/>
        <v>0</v>
      </c>
      <c r="N68" s="273">
        <f t="shared" si="10"/>
        <v>0</v>
      </c>
      <c r="P68" s="25"/>
      <c r="Q68" s="25"/>
      <c r="R68" s="25"/>
      <c r="S68" s="25"/>
      <c r="T68" s="25"/>
      <c r="U68" s="25"/>
      <c r="V68" s="25"/>
      <c r="W68" s="25"/>
    </row>
    <row r="69" spans="1:23" s="28" customFormat="1" ht="12.75" customHeight="1">
      <c r="A69" s="223" t="str">
        <f t="shared" si="2"/>
        <v>8110412311</v>
      </c>
      <c r="B69" s="274">
        <v>8110</v>
      </c>
      <c r="C69" s="275">
        <v>4123</v>
      </c>
      <c r="D69" s="276">
        <v>1</v>
      </c>
      <c r="E69" s="276">
        <v>1</v>
      </c>
      <c r="F69" s="276"/>
      <c r="G69" s="277" t="s">
        <v>89</v>
      </c>
      <c r="H69" s="278">
        <f>H70</f>
        <v>0</v>
      </c>
      <c r="I69" s="278">
        <f>I70</f>
        <v>0</v>
      </c>
      <c r="J69" s="278">
        <f t="shared" si="4"/>
        <v>0</v>
      </c>
      <c r="K69" s="278">
        <f t="shared" ref="K69:L69" si="34">K70</f>
        <v>0</v>
      </c>
      <c r="L69" s="278">
        <f t="shared" si="34"/>
        <v>0</v>
      </c>
      <c r="M69" s="287">
        <f t="shared" si="6"/>
        <v>0</v>
      </c>
      <c r="N69" s="295">
        <f t="shared" si="10"/>
        <v>0</v>
      </c>
      <c r="P69" s="25"/>
      <c r="Q69" s="25"/>
      <c r="R69" s="25"/>
      <c r="S69" s="25"/>
      <c r="T69" s="25"/>
      <c r="U69" s="25"/>
      <c r="V69" s="25"/>
      <c r="W69" s="25"/>
    </row>
    <row r="70" spans="1:23" s="28" customFormat="1" ht="12.75" customHeight="1">
      <c r="A70" s="223" t="str">
        <f t="shared" si="2"/>
        <v>81104123111</v>
      </c>
      <c r="B70" s="29">
        <v>8110</v>
      </c>
      <c r="C70" s="30">
        <v>4123</v>
      </c>
      <c r="D70" s="332">
        <v>1</v>
      </c>
      <c r="E70" s="229">
        <v>1</v>
      </c>
      <c r="F70" s="229">
        <v>1</v>
      </c>
      <c r="G70" s="31" t="s">
        <v>89</v>
      </c>
      <c r="H70" s="33"/>
      <c r="I70" s="33"/>
      <c r="J70" s="33">
        <f t="shared" si="4"/>
        <v>0</v>
      </c>
      <c r="K70" s="33"/>
      <c r="L70" s="33"/>
      <c r="M70" s="289">
        <f t="shared" si="6"/>
        <v>0</v>
      </c>
      <c r="N70" s="296">
        <f>L70-J70</f>
        <v>0</v>
      </c>
      <c r="P70" s="25"/>
      <c r="Q70" s="25"/>
      <c r="R70" s="25"/>
      <c r="S70" s="25"/>
      <c r="T70" s="25"/>
      <c r="U70" s="25"/>
      <c r="V70" s="25"/>
      <c r="W70" s="25"/>
    </row>
    <row r="71" spans="1:23" s="28" customFormat="1">
      <c r="A71" s="223" t="str">
        <f t="shared" si="2"/>
        <v>81104124</v>
      </c>
      <c r="B71" s="262">
        <v>8110</v>
      </c>
      <c r="C71" s="263">
        <v>4124</v>
      </c>
      <c r="D71" s="264"/>
      <c r="E71" s="264"/>
      <c r="F71" s="264"/>
      <c r="G71" s="265" t="s">
        <v>90</v>
      </c>
      <c r="H71" s="266">
        <f>SUM(H72)</f>
        <v>0</v>
      </c>
      <c r="I71" s="266">
        <f>SUM(I72)</f>
        <v>0</v>
      </c>
      <c r="J71" s="266">
        <f t="shared" si="4"/>
        <v>0</v>
      </c>
      <c r="K71" s="266">
        <f t="shared" ref="K71:L72" si="35">SUM(K72)</f>
        <v>0</v>
      </c>
      <c r="L71" s="266">
        <f t="shared" si="35"/>
        <v>0</v>
      </c>
      <c r="M71" s="285">
        <f t="shared" si="6"/>
        <v>0</v>
      </c>
      <c r="N71" s="267">
        <f t="shared" si="10"/>
        <v>0</v>
      </c>
      <c r="P71" s="25"/>
      <c r="Q71" s="25"/>
      <c r="R71" s="25"/>
      <c r="S71" s="25"/>
      <c r="T71" s="25"/>
      <c r="U71" s="25"/>
      <c r="V71" s="25"/>
      <c r="W71" s="25"/>
    </row>
    <row r="72" spans="1:23" s="28" customFormat="1">
      <c r="A72" s="223" t="str">
        <f t="shared" si="2"/>
        <v>811041241</v>
      </c>
      <c r="B72" s="268">
        <v>8110</v>
      </c>
      <c r="C72" s="269">
        <v>4124</v>
      </c>
      <c r="D72" s="270">
        <v>1</v>
      </c>
      <c r="E72" s="270"/>
      <c r="F72" s="270"/>
      <c r="G72" s="271" t="s">
        <v>90</v>
      </c>
      <c r="H72" s="272">
        <f>SUM(H73)</f>
        <v>0</v>
      </c>
      <c r="I72" s="272">
        <f>SUM(I73)</f>
        <v>0</v>
      </c>
      <c r="J72" s="272">
        <f t="shared" si="4"/>
        <v>0</v>
      </c>
      <c r="K72" s="272">
        <f t="shared" si="35"/>
        <v>0</v>
      </c>
      <c r="L72" s="272">
        <f t="shared" si="35"/>
        <v>0</v>
      </c>
      <c r="M72" s="286">
        <f t="shared" si="6"/>
        <v>0</v>
      </c>
      <c r="N72" s="273">
        <f t="shared" si="10"/>
        <v>0</v>
      </c>
      <c r="P72" s="25"/>
      <c r="Q72" s="25"/>
      <c r="R72" s="25"/>
      <c r="S72" s="25"/>
      <c r="T72" s="25"/>
      <c r="U72" s="25"/>
      <c r="V72" s="25"/>
      <c r="W72" s="25"/>
    </row>
    <row r="73" spans="1:23" s="28" customFormat="1" ht="12.75" customHeight="1">
      <c r="A73" s="223" t="str">
        <f t="shared" si="2"/>
        <v>8110412411</v>
      </c>
      <c r="B73" s="279">
        <v>8110</v>
      </c>
      <c r="C73" s="280">
        <v>4124</v>
      </c>
      <c r="D73" s="281">
        <v>1</v>
      </c>
      <c r="E73" s="281">
        <v>1</v>
      </c>
      <c r="F73" s="276"/>
      <c r="G73" s="277" t="s">
        <v>90</v>
      </c>
      <c r="H73" s="278">
        <f t="shared" ref="H73:L73" si="36">SUM(H74)</f>
        <v>0</v>
      </c>
      <c r="I73" s="278">
        <f t="shared" si="36"/>
        <v>0</v>
      </c>
      <c r="J73" s="278">
        <f t="shared" si="4"/>
        <v>0</v>
      </c>
      <c r="K73" s="278">
        <f t="shared" si="36"/>
        <v>0</v>
      </c>
      <c r="L73" s="278">
        <f t="shared" si="36"/>
        <v>0</v>
      </c>
      <c r="M73" s="287">
        <f t="shared" si="6"/>
        <v>0</v>
      </c>
      <c r="N73" s="295">
        <f t="shared" si="10"/>
        <v>0</v>
      </c>
      <c r="P73" s="25"/>
      <c r="Q73" s="25"/>
      <c r="R73" s="25"/>
      <c r="S73" s="25"/>
      <c r="T73" s="25"/>
      <c r="U73" s="25"/>
      <c r="V73" s="25"/>
      <c r="W73" s="25"/>
    </row>
    <row r="74" spans="1:23" s="28" customFormat="1" ht="12.75" customHeight="1">
      <c r="A74" s="223" t="str">
        <f t="shared" si="2"/>
        <v>81104124111</v>
      </c>
      <c r="B74" s="29">
        <v>8110</v>
      </c>
      <c r="C74" s="30">
        <v>4124</v>
      </c>
      <c r="D74" s="229">
        <v>1</v>
      </c>
      <c r="E74" s="229">
        <v>1</v>
      </c>
      <c r="F74" s="229">
        <v>1</v>
      </c>
      <c r="G74" s="31" t="s">
        <v>90</v>
      </c>
      <c r="H74" s="33"/>
      <c r="I74" s="33"/>
      <c r="J74" s="33">
        <f t="shared" si="4"/>
        <v>0</v>
      </c>
      <c r="K74" s="33"/>
      <c r="L74" s="33"/>
      <c r="M74" s="289">
        <f t="shared" si="6"/>
        <v>0</v>
      </c>
      <c r="N74" s="297">
        <f t="shared" si="10"/>
        <v>0</v>
      </c>
      <c r="P74" s="25"/>
      <c r="Q74" s="25"/>
      <c r="R74" s="25"/>
      <c r="S74" s="25"/>
      <c r="T74" s="25"/>
      <c r="U74" s="25"/>
      <c r="V74" s="25"/>
      <c r="W74" s="25"/>
    </row>
    <row r="75" spans="1:23" s="28" customFormat="1">
      <c r="A75" s="223" t="str">
        <f t="shared" si="2"/>
        <v>81104129</v>
      </c>
      <c r="B75" s="262">
        <v>8110</v>
      </c>
      <c r="C75" s="263">
        <v>4129</v>
      </c>
      <c r="D75" s="264"/>
      <c r="E75" s="264"/>
      <c r="F75" s="264"/>
      <c r="G75" s="265" t="s">
        <v>91</v>
      </c>
      <c r="H75" s="266">
        <f>SUM(H76)</f>
        <v>0</v>
      </c>
      <c r="I75" s="266">
        <f>SUM(I76)</f>
        <v>0</v>
      </c>
      <c r="J75" s="266">
        <f t="shared" si="4"/>
        <v>0</v>
      </c>
      <c r="K75" s="266">
        <f t="shared" ref="K75:L76" si="37">SUM(K76)</f>
        <v>0</v>
      </c>
      <c r="L75" s="266">
        <f t="shared" si="37"/>
        <v>0</v>
      </c>
      <c r="M75" s="285">
        <f t="shared" si="6"/>
        <v>0</v>
      </c>
      <c r="N75" s="267">
        <f t="shared" si="10"/>
        <v>0</v>
      </c>
      <c r="P75" s="25"/>
      <c r="Q75" s="25"/>
      <c r="R75" s="25"/>
      <c r="S75" s="25"/>
      <c r="T75" s="25"/>
      <c r="U75" s="25"/>
      <c r="V75" s="25"/>
      <c r="W75" s="25"/>
    </row>
    <row r="76" spans="1:23" s="28" customFormat="1">
      <c r="A76" s="223" t="str">
        <f t="shared" si="2"/>
        <v>811041291</v>
      </c>
      <c r="B76" s="268">
        <v>8110</v>
      </c>
      <c r="C76" s="269">
        <v>4129</v>
      </c>
      <c r="D76" s="270">
        <v>1</v>
      </c>
      <c r="E76" s="270"/>
      <c r="F76" s="270"/>
      <c r="G76" s="271" t="s">
        <v>91</v>
      </c>
      <c r="H76" s="272">
        <f>SUM(H77)</f>
        <v>0</v>
      </c>
      <c r="I76" s="272">
        <f>SUM(I77)</f>
        <v>0</v>
      </c>
      <c r="J76" s="272">
        <f t="shared" si="4"/>
        <v>0</v>
      </c>
      <c r="K76" s="272">
        <f t="shared" si="37"/>
        <v>0</v>
      </c>
      <c r="L76" s="272">
        <f t="shared" si="37"/>
        <v>0</v>
      </c>
      <c r="M76" s="286">
        <f t="shared" si="6"/>
        <v>0</v>
      </c>
      <c r="N76" s="273">
        <f t="shared" si="10"/>
        <v>0</v>
      </c>
      <c r="P76" s="25"/>
      <c r="Q76" s="25"/>
      <c r="R76" s="25"/>
      <c r="S76" s="25"/>
      <c r="T76" s="25"/>
      <c r="U76" s="25"/>
      <c r="V76" s="25"/>
      <c r="W76" s="25"/>
    </row>
    <row r="77" spans="1:23" s="28" customFormat="1" ht="12.75" customHeight="1">
      <c r="A77" s="223" t="str">
        <f t="shared" ref="A77:A140" si="38">B77&amp;C77&amp;D77&amp;E77&amp;F77</f>
        <v>8110412911</v>
      </c>
      <c r="B77" s="279">
        <v>8110</v>
      </c>
      <c r="C77" s="280">
        <v>4129</v>
      </c>
      <c r="D77" s="281">
        <v>1</v>
      </c>
      <c r="E77" s="281">
        <v>1</v>
      </c>
      <c r="F77" s="276"/>
      <c r="G77" s="277" t="s">
        <v>91</v>
      </c>
      <c r="H77" s="278">
        <f>H78</f>
        <v>0</v>
      </c>
      <c r="I77" s="278">
        <f>I78</f>
        <v>0</v>
      </c>
      <c r="J77" s="278">
        <f t="shared" si="4"/>
        <v>0</v>
      </c>
      <c r="K77" s="278">
        <f t="shared" ref="K77:L77" si="39">K78</f>
        <v>0</v>
      </c>
      <c r="L77" s="278">
        <f t="shared" si="39"/>
        <v>0</v>
      </c>
      <c r="M77" s="287">
        <f t="shared" si="6"/>
        <v>0</v>
      </c>
      <c r="N77" s="295">
        <f t="shared" si="10"/>
        <v>0</v>
      </c>
      <c r="P77" s="25"/>
      <c r="Q77" s="25"/>
      <c r="R77" s="25"/>
      <c r="S77" s="25"/>
      <c r="T77" s="25"/>
      <c r="U77" s="25"/>
      <c r="V77" s="25"/>
      <c r="W77" s="25"/>
    </row>
    <row r="78" spans="1:23" s="28" customFormat="1" ht="12.75" customHeight="1">
      <c r="A78" s="223" t="str">
        <f t="shared" si="38"/>
        <v>81104129111</v>
      </c>
      <c r="B78" s="29">
        <v>8110</v>
      </c>
      <c r="C78" s="30">
        <v>4129</v>
      </c>
      <c r="D78" s="229">
        <v>1</v>
      </c>
      <c r="E78" s="229">
        <v>1</v>
      </c>
      <c r="F78" s="229">
        <v>1</v>
      </c>
      <c r="G78" s="31" t="s">
        <v>91</v>
      </c>
      <c r="H78" s="33"/>
      <c r="I78" s="33"/>
      <c r="J78" s="33">
        <f t="shared" ref="J78:J141" si="40">H78+I78</f>
        <v>0</v>
      </c>
      <c r="K78" s="33"/>
      <c r="L78" s="33"/>
      <c r="M78" s="289">
        <f t="shared" ref="M78:M141" si="41">IFERROR(L78/J78*100,0)</f>
        <v>0</v>
      </c>
      <c r="N78" s="296">
        <f>L78-J78</f>
        <v>0</v>
      </c>
      <c r="P78" s="25"/>
      <c r="Q78" s="25"/>
      <c r="R78" s="25"/>
      <c r="S78" s="25"/>
      <c r="T78" s="25"/>
      <c r="U78" s="25"/>
      <c r="V78" s="25"/>
      <c r="W78" s="25"/>
    </row>
    <row r="79" spans="1:23" s="28" customFormat="1" ht="18" customHeight="1">
      <c r="A79" s="223" t="str">
        <f t="shared" si="38"/>
        <v>Subtotal (12)</v>
      </c>
      <c r="B79" s="224" t="s">
        <v>87</v>
      </c>
      <c r="C79" s="34"/>
      <c r="D79" s="236"/>
      <c r="E79" s="236"/>
      <c r="F79" s="236"/>
      <c r="G79" s="31"/>
      <c r="H79" s="26">
        <f>+H75+H71+H67+H63+H59</f>
        <v>0</v>
      </c>
      <c r="I79" s="26">
        <f>+I75+I71+I67+I63+I59</f>
        <v>0</v>
      </c>
      <c r="J79" s="26">
        <f t="shared" si="40"/>
        <v>0</v>
      </c>
      <c r="K79" s="26">
        <f t="shared" ref="K79:L79" si="42">+K75+K71+K67+K63+K59</f>
        <v>0</v>
      </c>
      <c r="L79" s="26">
        <f t="shared" si="42"/>
        <v>0</v>
      </c>
      <c r="M79" s="290">
        <f t="shared" si="41"/>
        <v>0</v>
      </c>
      <c r="N79" s="27">
        <f t="shared" si="10"/>
        <v>0</v>
      </c>
      <c r="P79" s="25"/>
      <c r="Q79" s="25"/>
      <c r="R79" s="25"/>
      <c r="S79" s="25"/>
      <c r="T79" s="25"/>
      <c r="U79" s="25"/>
      <c r="V79" s="25"/>
      <c r="W79" s="25"/>
    </row>
    <row r="80" spans="1:23" s="28" customFormat="1">
      <c r="A80" s="223" t="str">
        <f t="shared" si="38"/>
        <v>81104130</v>
      </c>
      <c r="B80" s="238">
        <v>8110</v>
      </c>
      <c r="C80" s="239">
        <v>4130</v>
      </c>
      <c r="D80" s="240"/>
      <c r="E80" s="240"/>
      <c r="F80" s="240"/>
      <c r="G80" s="241" t="s">
        <v>44</v>
      </c>
      <c r="H80" s="242">
        <f>+H81+H92</f>
        <v>0</v>
      </c>
      <c r="I80" s="242">
        <f>+I81+I92</f>
        <v>0</v>
      </c>
      <c r="J80" s="242">
        <f t="shared" si="40"/>
        <v>0</v>
      </c>
      <c r="K80" s="242">
        <f t="shared" ref="K80:L80" si="43">+K81+K92</f>
        <v>0</v>
      </c>
      <c r="L80" s="242">
        <f t="shared" si="43"/>
        <v>0</v>
      </c>
      <c r="M80" s="284">
        <f t="shared" si="41"/>
        <v>0</v>
      </c>
      <c r="N80" s="243">
        <f t="shared" si="10"/>
        <v>0</v>
      </c>
      <c r="P80" s="25"/>
      <c r="Q80" s="25"/>
      <c r="R80" s="25"/>
      <c r="S80" s="25"/>
      <c r="T80" s="25"/>
      <c r="U80" s="25"/>
      <c r="V80" s="25"/>
      <c r="W80" s="25"/>
    </row>
    <row r="81" spans="1:23" s="28" customFormat="1">
      <c r="A81" s="223" t="str">
        <f t="shared" si="38"/>
        <v>81104131</v>
      </c>
      <c r="B81" s="262">
        <v>8110</v>
      </c>
      <c r="C81" s="263">
        <v>4131</v>
      </c>
      <c r="D81" s="264"/>
      <c r="E81" s="264"/>
      <c r="F81" s="264"/>
      <c r="G81" s="265" t="s">
        <v>1016</v>
      </c>
      <c r="H81" s="266">
        <f>+H82</f>
        <v>0</v>
      </c>
      <c r="I81" s="266">
        <f>+I82</f>
        <v>0</v>
      </c>
      <c r="J81" s="266">
        <f t="shared" si="40"/>
        <v>0</v>
      </c>
      <c r="K81" s="266">
        <f t="shared" ref="K81:L81" si="44">+K82</f>
        <v>0</v>
      </c>
      <c r="L81" s="266">
        <f t="shared" si="44"/>
        <v>0</v>
      </c>
      <c r="M81" s="285">
        <f t="shared" si="41"/>
        <v>0</v>
      </c>
      <c r="N81" s="267">
        <f t="shared" si="10"/>
        <v>0</v>
      </c>
      <c r="P81" s="25"/>
      <c r="Q81" s="25"/>
      <c r="R81" s="25"/>
      <c r="S81" s="25"/>
      <c r="T81" s="25"/>
      <c r="U81" s="25"/>
      <c r="V81" s="25"/>
      <c r="W81" s="25"/>
    </row>
    <row r="82" spans="1:23" s="28" customFormat="1">
      <c r="A82" s="223" t="str">
        <f t="shared" si="38"/>
        <v>811041311</v>
      </c>
      <c r="B82" s="268">
        <v>8110</v>
      </c>
      <c r="C82" s="269">
        <v>4131</v>
      </c>
      <c r="D82" s="270">
        <v>1</v>
      </c>
      <c r="E82" s="270"/>
      <c r="F82" s="270"/>
      <c r="G82" s="271" t="s">
        <v>1016</v>
      </c>
      <c r="H82" s="272">
        <f>+H83+H87</f>
        <v>0</v>
      </c>
      <c r="I82" s="272">
        <f>+I83+I87</f>
        <v>0</v>
      </c>
      <c r="J82" s="272">
        <f t="shared" si="40"/>
        <v>0</v>
      </c>
      <c r="K82" s="272">
        <f t="shared" ref="K82:L82" si="45">+K83+K87</f>
        <v>0</v>
      </c>
      <c r="L82" s="272">
        <f t="shared" si="45"/>
        <v>0</v>
      </c>
      <c r="M82" s="286">
        <f t="shared" si="41"/>
        <v>0</v>
      </c>
      <c r="N82" s="273">
        <f t="shared" si="10"/>
        <v>0</v>
      </c>
      <c r="P82" s="25"/>
      <c r="Q82" s="25"/>
      <c r="R82" s="25"/>
      <c r="S82" s="25"/>
      <c r="T82" s="25"/>
      <c r="U82" s="25"/>
      <c r="V82" s="25"/>
      <c r="W82" s="25"/>
    </row>
    <row r="83" spans="1:23" s="28" customFormat="1" ht="12.75" customHeight="1">
      <c r="A83" s="223" t="str">
        <f t="shared" si="38"/>
        <v>8110413111</v>
      </c>
      <c r="B83" s="279">
        <v>8110</v>
      </c>
      <c r="C83" s="280">
        <v>4131</v>
      </c>
      <c r="D83" s="281">
        <v>1</v>
      </c>
      <c r="E83" s="281">
        <v>1</v>
      </c>
      <c r="F83" s="281"/>
      <c r="G83" s="277" t="s">
        <v>1016</v>
      </c>
      <c r="H83" s="278">
        <f>SUM(H84:H86)</f>
        <v>0</v>
      </c>
      <c r="I83" s="278">
        <f>SUM(I84:I86)</f>
        <v>0</v>
      </c>
      <c r="J83" s="278">
        <f t="shared" si="40"/>
        <v>0</v>
      </c>
      <c r="K83" s="278">
        <f t="shared" ref="K83:L83" si="46">SUM(K84:K86)</f>
        <v>0</v>
      </c>
      <c r="L83" s="278">
        <f t="shared" si="46"/>
        <v>0</v>
      </c>
      <c r="M83" s="287">
        <f t="shared" si="41"/>
        <v>0</v>
      </c>
      <c r="N83" s="295">
        <f t="shared" si="10"/>
        <v>0</v>
      </c>
      <c r="P83" s="25"/>
      <c r="Q83" s="25"/>
      <c r="R83" s="25"/>
      <c r="S83" s="25"/>
      <c r="T83" s="25"/>
      <c r="U83" s="25"/>
      <c r="V83" s="25"/>
      <c r="W83" s="25"/>
    </row>
    <row r="84" spans="1:23" s="28" customFormat="1">
      <c r="A84" s="223" t="str">
        <f t="shared" si="38"/>
        <v>81104131111</v>
      </c>
      <c r="B84" s="29">
        <v>8110</v>
      </c>
      <c r="C84" s="30">
        <v>4131</v>
      </c>
      <c r="D84" s="229">
        <v>1</v>
      </c>
      <c r="E84" s="229">
        <v>1</v>
      </c>
      <c r="F84" s="229">
        <v>1</v>
      </c>
      <c r="G84" s="31" t="s">
        <v>1017</v>
      </c>
      <c r="H84" s="33"/>
      <c r="I84" s="33"/>
      <c r="J84" s="33">
        <f t="shared" si="40"/>
        <v>0</v>
      </c>
      <c r="K84" s="33"/>
      <c r="L84" s="33"/>
      <c r="M84" s="289">
        <f t="shared" si="41"/>
        <v>0</v>
      </c>
      <c r="N84" s="297">
        <f t="shared" si="10"/>
        <v>0</v>
      </c>
      <c r="P84" s="25"/>
      <c r="Q84" s="25"/>
      <c r="R84" s="25"/>
      <c r="S84" s="25"/>
      <c r="T84" s="25"/>
      <c r="U84" s="25"/>
      <c r="V84" s="25"/>
      <c r="W84" s="25"/>
    </row>
    <row r="85" spans="1:23" s="28" customFormat="1">
      <c r="A85" s="223" t="str">
        <f t="shared" si="38"/>
        <v>81104131112</v>
      </c>
      <c r="B85" s="29">
        <v>8110</v>
      </c>
      <c r="C85" s="30">
        <v>4131</v>
      </c>
      <c r="D85" s="229">
        <v>1</v>
      </c>
      <c r="E85" s="229">
        <v>1</v>
      </c>
      <c r="F85" s="229">
        <v>2</v>
      </c>
      <c r="G85" s="31" t="s">
        <v>92</v>
      </c>
      <c r="H85" s="33"/>
      <c r="I85" s="33"/>
      <c r="J85" s="33">
        <f t="shared" si="40"/>
        <v>0</v>
      </c>
      <c r="K85" s="33"/>
      <c r="L85" s="33"/>
      <c r="M85" s="289">
        <f t="shared" si="41"/>
        <v>0</v>
      </c>
      <c r="N85" s="297">
        <f t="shared" si="10"/>
        <v>0</v>
      </c>
      <c r="P85" s="25"/>
      <c r="Q85" s="25"/>
      <c r="R85" s="25"/>
      <c r="S85" s="25"/>
      <c r="T85" s="25"/>
      <c r="U85" s="25"/>
      <c r="V85" s="25"/>
      <c r="W85" s="25"/>
    </row>
    <row r="86" spans="1:23" s="28" customFormat="1">
      <c r="A86" s="223" t="str">
        <f t="shared" si="38"/>
        <v>81104131113</v>
      </c>
      <c r="B86" s="29">
        <v>8110</v>
      </c>
      <c r="C86" s="30">
        <v>4131</v>
      </c>
      <c r="D86" s="229">
        <v>1</v>
      </c>
      <c r="E86" s="229">
        <v>1</v>
      </c>
      <c r="F86" s="229">
        <v>3</v>
      </c>
      <c r="G86" s="31" t="s">
        <v>93</v>
      </c>
      <c r="H86" s="33"/>
      <c r="I86" s="33"/>
      <c r="J86" s="33">
        <f t="shared" si="40"/>
        <v>0</v>
      </c>
      <c r="K86" s="33"/>
      <c r="L86" s="33"/>
      <c r="M86" s="289">
        <f t="shared" si="41"/>
        <v>0</v>
      </c>
      <c r="N86" s="297">
        <f t="shared" si="10"/>
        <v>0</v>
      </c>
      <c r="P86" s="25"/>
      <c r="Q86" s="25"/>
      <c r="R86" s="25"/>
      <c r="S86" s="25"/>
      <c r="T86" s="25"/>
      <c r="U86" s="25"/>
      <c r="V86" s="25"/>
      <c r="W86" s="25"/>
    </row>
    <row r="87" spans="1:23" s="28" customFormat="1" ht="12.75" customHeight="1">
      <c r="A87" s="223" t="str">
        <f t="shared" si="38"/>
        <v>8110413112</v>
      </c>
      <c r="B87" s="279">
        <v>8110</v>
      </c>
      <c r="C87" s="280">
        <v>4131</v>
      </c>
      <c r="D87" s="281">
        <v>1</v>
      </c>
      <c r="E87" s="281">
        <v>2</v>
      </c>
      <c r="F87" s="276"/>
      <c r="G87" s="277" t="s">
        <v>1018</v>
      </c>
      <c r="H87" s="278">
        <f>SUM(H88:H91)</f>
        <v>0</v>
      </c>
      <c r="I87" s="278">
        <f>SUM(I88:I91)</f>
        <v>0</v>
      </c>
      <c r="J87" s="278">
        <f t="shared" si="40"/>
        <v>0</v>
      </c>
      <c r="K87" s="278">
        <f t="shared" ref="K87:L87" si="47">SUM(K88:K91)</f>
        <v>0</v>
      </c>
      <c r="L87" s="278">
        <f t="shared" si="47"/>
        <v>0</v>
      </c>
      <c r="M87" s="287">
        <f t="shared" si="41"/>
        <v>0</v>
      </c>
      <c r="N87" s="295">
        <f t="shared" si="10"/>
        <v>0</v>
      </c>
      <c r="P87" s="25"/>
      <c r="Q87" s="25"/>
      <c r="R87" s="25"/>
      <c r="S87" s="25"/>
      <c r="T87" s="25"/>
      <c r="U87" s="25"/>
      <c r="V87" s="25"/>
      <c r="W87" s="25"/>
    </row>
    <row r="88" spans="1:23" s="28" customFormat="1">
      <c r="A88" s="223" t="str">
        <f t="shared" si="38"/>
        <v>81104131121</v>
      </c>
      <c r="B88" s="29">
        <v>8110</v>
      </c>
      <c r="C88" s="30">
        <v>4131</v>
      </c>
      <c r="D88" s="229">
        <v>1</v>
      </c>
      <c r="E88" s="229">
        <v>2</v>
      </c>
      <c r="F88" s="229">
        <v>1</v>
      </c>
      <c r="G88" s="31" t="s">
        <v>79</v>
      </c>
      <c r="H88" s="33"/>
      <c r="I88" s="33"/>
      <c r="J88" s="33">
        <f t="shared" si="40"/>
        <v>0</v>
      </c>
      <c r="K88" s="33"/>
      <c r="L88" s="33"/>
      <c r="M88" s="289">
        <f t="shared" si="41"/>
        <v>0</v>
      </c>
      <c r="N88" s="297">
        <f t="shared" si="10"/>
        <v>0</v>
      </c>
      <c r="P88" s="25"/>
      <c r="Q88" s="25"/>
      <c r="R88" s="25"/>
      <c r="S88" s="25"/>
      <c r="T88" s="25"/>
      <c r="U88" s="25"/>
      <c r="V88" s="25"/>
      <c r="W88" s="25"/>
    </row>
    <row r="89" spans="1:23" s="28" customFormat="1">
      <c r="A89" s="223" t="str">
        <f t="shared" si="38"/>
        <v>81104131122</v>
      </c>
      <c r="B89" s="29">
        <v>8110</v>
      </c>
      <c r="C89" s="30">
        <v>4131</v>
      </c>
      <c r="D89" s="229">
        <v>1</v>
      </c>
      <c r="E89" s="229">
        <v>2</v>
      </c>
      <c r="F89" s="229">
        <v>2</v>
      </c>
      <c r="G89" s="31" t="s">
        <v>80</v>
      </c>
      <c r="H89" s="33"/>
      <c r="I89" s="33"/>
      <c r="J89" s="33">
        <f t="shared" si="40"/>
        <v>0</v>
      </c>
      <c r="K89" s="33"/>
      <c r="L89" s="33"/>
      <c r="M89" s="289">
        <f t="shared" si="41"/>
        <v>0</v>
      </c>
      <c r="N89" s="297">
        <f t="shared" si="10"/>
        <v>0</v>
      </c>
      <c r="P89" s="25"/>
      <c r="Q89" s="25"/>
      <c r="R89" s="25"/>
      <c r="S89" s="25"/>
      <c r="T89" s="25"/>
      <c r="U89" s="25"/>
      <c r="V89" s="25"/>
      <c r="W89" s="25"/>
    </row>
    <row r="90" spans="1:23" s="28" customFormat="1">
      <c r="A90" s="223" t="str">
        <f t="shared" si="38"/>
        <v>81104131123</v>
      </c>
      <c r="B90" s="29">
        <v>8110</v>
      </c>
      <c r="C90" s="30">
        <v>4131</v>
      </c>
      <c r="D90" s="229">
        <v>1</v>
      </c>
      <c r="E90" s="229">
        <v>2</v>
      </c>
      <c r="F90" s="229">
        <v>3</v>
      </c>
      <c r="G90" s="31" t="s">
        <v>81</v>
      </c>
      <c r="H90" s="33"/>
      <c r="I90" s="33"/>
      <c r="J90" s="33">
        <f t="shared" si="40"/>
        <v>0</v>
      </c>
      <c r="K90" s="33"/>
      <c r="L90" s="33"/>
      <c r="M90" s="289">
        <f t="shared" si="41"/>
        <v>0</v>
      </c>
      <c r="N90" s="297">
        <f t="shared" si="10"/>
        <v>0</v>
      </c>
      <c r="P90" s="25"/>
      <c r="Q90" s="25"/>
      <c r="R90" s="25"/>
      <c r="S90" s="25"/>
      <c r="T90" s="25"/>
      <c r="U90" s="25"/>
      <c r="V90" s="25"/>
      <c r="W90" s="25"/>
    </row>
    <row r="91" spans="1:23" s="28" customFormat="1">
      <c r="A91" s="223" t="str">
        <f t="shared" si="38"/>
        <v>81104131124</v>
      </c>
      <c r="B91" s="29">
        <v>8110</v>
      </c>
      <c r="C91" s="30">
        <v>4131</v>
      </c>
      <c r="D91" s="229">
        <v>1</v>
      </c>
      <c r="E91" s="229">
        <v>2</v>
      </c>
      <c r="F91" s="229">
        <v>4</v>
      </c>
      <c r="G91" s="31" t="s">
        <v>94</v>
      </c>
      <c r="H91" s="33"/>
      <c r="I91" s="33"/>
      <c r="J91" s="33">
        <f t="shared" si="40"/>
        <v>0</v>
      </c>
      <c r="K91" s="33"/>
      <c r="L91" s="33"/>
      <c r="M91" s="289">
        <f t="shared" si="41"/>
        <v>0</v>
      </c>
      <c r="N91" s="297">
        <f t="shared" si="10"/>
        <v>0</v>
      </c>
      <c r="P91" s="25"/>
      <c r="Q91" s="25"/>
      <c r="R91" s="25"/>
      <c r="S91" s="25"/>
      <c r="T91" s="25"/>
      <c r="U91" s="25"/>
      <c r="V91" s="25"/>
      <c r="W91" s="25"/>
    </row>
    <row r="92" spans="1:23" s="28" customFormat="1" ht="24" customHeight="1">
      <c r="A92" s="223" t="str">
        <f t="shared" si="38"/>
        <v>81104132</v>
      </c>
      <c r="B92" s="262">
        <v>8110</v>
      </c>
      <c r="C92" s="263">
        <v>4132</v>
      </c>
      <c r="D92" s="264"/>
      <c r="E92" s="264"/>
      <c r="F92" s="264"/>
      <c r="G92" s="265" t="s">
        <v>1019</v>
      </c>
      <c r="H92" s="266">
        <f>SUM(H93)</f>
        <v>0</v>
      </c>
      <c r="I92" s="266">
        <f>SUM(I93)</f>
        <v>0</v>
      </c>
      <c r="J92" s="266">
        <f t="shared" si="40"/>
        <v>0</v>
      </c>
      <c r="K92" s="266">
        <f t="shared" ref="K92:L93" si="48">SUM(K93)</f>
        <v>0</v>
      </c>
      <c r="L92" s="266">
        <f t="shared" si="48"/>
        <v>0</v>
      </c>
      <c r="M92" s="285">
        <f t="shared" si="41"/>
        <v>0</v>
      </c>
      <c r="N92" s="267">
        <f t="shared" ref="N92:N100" si="49">L92-J92</f>
        <v>0</v>
      </c>
      <c r="P92" s="25"/>
      <c r="Q92" s="25"/>
      <c r="R92" s="25"/>
      <c r="S92" s="25"/>
      <c r="T92" s="25"/>
      <c r="U92" s="25"/>
      <c r="V92" s="25"/>
      <c r="W92" s="25"/>
    </row>
    <row r="93" spans="1:23" s="28" customFormat="1" ht="24" customHeight="1">
      <c r="A93" s="223" t="str">
        <f t="shared" si="38"/>
        <v>811041321</v>
      </c>
      <c r="B93" s="268">
        <v>8110</v>
      </c>
      <c r="C93" s="269">
        <v>4132</v>
      </c>
      <c r="D93" s="270">
        <v>1</v>
      </c>
      <c r="E93" s="270"/>
      <c r="F93" s="270"/>
      <c r="G93" s="271" t="s">
        <v>1019</v>
      </c>
      <c r="H93" s="272">
        <f>SUM(H94)</f>
        <v>0</v>
      </c>
      <c r="I93" s="272">
        <f>SUM(I94)</f>
        <v>0</v>
      </c>
      <c r="J93" s="272">
        <f t="shared" si="40"/>
        <v>0</v>
      </c>
      <c r="K93" s="272">
        <f t="shared" si="48"/>
        <v>0</v>
      </c>
      <c r="L93" s="272">
        <f t="shared" si="48"/>
        <v>0</v>
      </c>
      <c r="M93" s="286">
        <f t="shared" si="41"/>
        <v>0</v>
      </c>
      <c r="N93" s="273">
        <f t="shared" si="49"/>
        <v>0</v>
      </c>
      <c r="P93" s="25"/>
      <c r="Q93" s="25"/>
      <c r="R93" s="25"/>
      <c r="S93" s="25"/>
      <c r="T93" s="25"/>
      <c r="U93" s="25"/>
      <c r="V93" s="25"/>
      <c r="W93" s="25"/>
    </row>
    <row r="94" spans="1:23" s="28" customFormat="1" ht="24" customHeight="1">
      <c r="A94" s="223" t="str">
        <f t="shared" si="38"/>
        <v>8110413211</v>
      </c>
      <c r="B94" s="279">
        <v>8110</v>
      </c>
      <c r="C94" s="280">
        <v>4132</v>
      </c>
      <c r="D94" s="281">
        <v>1</v>
      </c>
      <c r="E94" s="281">
        <v>1</v>
      </c>
      <c r="F94" s="281"/>
      <c r="G94" s="277" t="s">
        <v>1019</v>
      </c>
      <c r="H94" s="278">
        <f>SUM(H95:H95)</f>
        <v>0</v>
      </c>
      <c r="I94" s="278">
        <f>SUM(I95:I95)</f>
        <v>0</v>
      </c>
      <c r="J94" s="278">
        <f t="shared" si="40"/>
        <v>0</v>
      </c>
      <c r="K94" s="278">
        <f t="shared" ref="K94:L94" si="50">SUM(K95:K95)</f>
        <v>0</v>
      </c>
      <c r="L94" s="278">
        <f t="shared" si="50"/>
        <v>0</v>
      </c>
      <c r="M94" s="287">
        <f t="shared" si="41"/>
        <v>0</v>
      </c>
      <c r="N94" s="295">
        <f t="shared" si="49"/>
        <v>0</v>
      </c>
      <c r="P94" s="25"/>
      <c r="Q94" s="25"/>
      <c r="R94" s="25"/>
      <c r="S94" s="25"/>
      <c r="T94" s="25"/>
      <c r="U94" s="25"/>
      <c r="V94" s="25"/>
      <c r="W94" s="25"/>
    </row>
    <row r="95" spans="1:23" s="28" customFormat="1" ht="30.75" customHeight="1">
      <c r="A95" s="223" t="str">
        <f t="shared" si="38"/>
        <v>81104132111</v>
      </c>
      <c r="B95" s="29">
        <v>8110</v>
      </c>
      <c r="C95" s="30">
        <v>4132</v>
      </c>
      <c r="D95" s="229">
        <v>1</v>
      </c>
      <c r="E95" s="229">
        <v>1</v>
      </c>
      <c r="F95" s="229">
        <v>1</v>
      </c>
      <c r="G95" s="31" t="s">
        <v>1019</v>
      </c>
      <c r="H95" s="33"/>
      <c r="I95" s="33"/>
      <c r="J95" s="33">
        <f t="shared" si="40"/>
        <v>0</v>
      </c>
      <c r="K95" s="33"/>
      <c r="L95" s="33"/>
      <c r="M95" s="289">
        <f t="shared" si="41"/>
        <v>0</v>
      </c>
      <c r="N95" s="297">
        <f t="shared" si="49"/>
        <v>0</v>
      </c>
      <c r="P95" s="25"/>
      <c r="Q95" s="25"/>
      <c r="R95" s="25"/>
      <c r="S95" s="25"/>
      <c r="T95" s="25"/>
      <c r="U95" s="25"/>
      <c r="V95" s="25"/>
      <c r="W95" s="25"/>
    </row>
    <row r="96" spans="1:23" s="28" customFormat="1">
      <c r="A96" s="223" t="str">
        <f t="shared" si="38"/>
        <v>Subtotal (12)</v>
      </c>
      <c r="B96" s="224" t="s">
        <v>87</v>
      </c>
      <c r="C96" s="34"/>
      <c r="D96" s="236"/>
      <c r="E96" s="236"/>
      <c r="F96" s="236"/>
      <c r="G96" s="35"/>
      <c r="H96" s="26">
        <f>+H92+H81</f>
        <v>0</v>
      </c>
      <c r="I96" s="26">
        <f>+I92+I81</f>
        <v>0</v>
      </c>
      <c r="J96" s="26">
        <f t="shared" si="40"/>
        <v>0</v>
      </c>
      <c r="K96" s="26">
        <f t="shared" ref="K96:L96" si="51">+K92+K81</f>
        <v>0</v>
      </c>
      <c r="L96" s="26">
        <f t="shared" si="51"/>
        <v>0</v>
      </c>
      <c r="M96" s="290">
        <f t="shared" si="41"/>
        <v>0</v>
      </c>
      <c r="N96" s="27">
        <f t="shared" si="49"/>
        <v>0</v>
      </c>
      <c r="P96" s="25"/>
      <c r="Q96" s="25"/>
      <c r="R96" s="25"/>
      <c r="S96" s="25"/>
      <c r="T96" s="25"/>
      <c r="U96" s="25"/>
      <c r="V96" s="25"/>
      <c r="W96" s="25"/>
    </row>
    <row r="97" spans="1:23" s="28" customFormat="1">
      <c r="A97" s="223" t="str">
        <f t="shared" si="38"/>
        <v>81104140</v>
      </c>
      <c r="B97" s="238">
        <v>8110</v>
      </c>
      <c r="C97" s="239">
        <v>4140</v>
      </c>
      <c r="D97" s="240"/>
      <c r="E97" s="240"/>
      <c r="F97" s="240"/>
      <c r="G97" s="241" t="s">
        <v>11</v>
      </c>
      <c r="H97" s="242">
        <f>+H98+H103+H158+H169+H165</f>
        <v>0</v>
      </c>
      <c r="I97" s="242">
        <f>+I98+I103+I158+I169+I165</f>
        <v>0</v>
      </c>
      <c r="J97" s="242">
        <f t="shared" si="40"/>
        <v>0</v>
      </c>
      <c r="K97" s="242">
        <f t="shared" ref="K97:L97" si="52">+K98+K103+K158+K169+K165</f>
        <v>0</v>
      </c>
      <c r="L97" s="242">
        <f t="shared" si="52"/>
        <v>0</v>
      </c>
      <c r="M97" s="284">
        <f t="shared" si="41"/>
        <v>0</v>
      </c>
      <c r="N97" s="243">
        <f t="shared" si="49"/>
        <v>0</v>
      </c>
      <c r="P97" s="25"/>
      <c r="Q97" s="25"/>
      <c r="R97" s="25"/>
      <c r="S97" s="25"/>
      <c r="T97" s="25"/>
      <c r="U97" s="25"/>
      <c r="V97" s="25"/>
      <c r="W97" s="25"/>
    </row>
    <row r="98" spans="1:23" s="28" customFormat="1" ht="24" customHeight="1">
      <c r="A98" s="223" t="str">
        <f t="shared" si="38"/>
        <v>81104141</v>
      </c>
      <c r="B98" s="262">
        <v>8110</v>
      </c>
      <c r="C98" s="263">
        <v>4141</v>
      </c>
      <c r="D98" s="264"/>
      <c r="E98" s="264"/>
      <c r="F98" s="264"/>
      <c r="G98" s="265" t="s">
        <v>95</v>
      </c>
      <c r="H98" s="266">
        <f>SUM(H99)</f>
        <v>0</v>
      </c>
      <c r="I98" s="266">
        <f>SUM(I99)</f>
        <v>0</v>
      </c>
      <c r="J98" s="266">
        <f t="shared" si="40"/>
        <v>0</v>
      </c>
      <c r="K98" s="266">
        <f t="shared" ref="K98:L99" si="53">SUM(K99)</f>
        <v>0</v>
      </c>
      <c r="L98" s="266">
        <f t="shared" si="53"/>
        <v>0</v>
      </c>
      <c r="M98" s="285">
        <f t="shared" si="41"/>
        <v>0</v>
      </c>
      <c r="N98" s="267">
        <f t="shared" si="49"/>
        <v>0</v>
      </c>
      <c r="P98" s="25"/>
      <c r="Q98" s="25"/>
      <c r="R98" s="25"/>
      <c r="S98" s="25"/>
      <c r="T98" s="25"/>
      <c r="U98" s="25"/>
      <c r="V98" s="25"/>
      <c r="W98" s="25"/>
    </row>
    <row r="99" spans="1:23" s="28" customFormat="1" ht="24" customHeight="1">
      <c r="A99" s="223" t="str">
        <f t="shared" si="38"/>
        <v>811041411</v>
      </c>
      <c r="B99" s="268">
        <v>8110</v>
      </c>
      <c r="C99" s="269">
        <v>4141</v>
      </c>
      <c r="D99" s="270">
        <v>1</v>
      </c>
      <c r="E99" s="270"/>
      <c r="F99" s="270"/>
      <c r="G99" s="271" t="s">
        <v>95</v>
      </c>
      <c r="H99" s="272">
        <f>SUM(H100)</f>
        <v>0</v>
      </c>
      <c r="I99" s="272">
        <f>SUM(I100)</f>
        <v>0</v>
      </c>
      <c r="J99" s="272">
        <f t="shared" si="40"/>
        <v>0</v>
      </c>
      <c r="K99" s="272">
        <f t="shared" si="53"/>
        <v>0</v>
      </c>
      <c r="L99" s="272">
        <f t="shared" si="53"/>
        <v>0</v>
      </c>
      <c r="M99" s="286">
        <f t="shared" si="41"/>
        <v>0</v>
      </c>
      <c r="N99" s="273">
        <f t="shared" si="49"/>
        <v>0</v>
      </c>
      <c r="P99" s="25"/>
      <c r="Q99" s="25"/>
      <c r="R99" s="25"/>
      <c r="S99" s="25"/>
      <c r="T99" s="25"/>
      <c r="U99" s="25"/>
      <c r="V99" s="25"/>
      <c r="W99" s="25"/>
    </row>
    <row r="100" spans="1:23" s="28" customFormat="1" ht="24" customHeight="1">
      <c r="A100" s="223" t="str">
        <f t="shared" si="38"/>
        <v>8110414111</v>
      </c>
      <c r="B100" s="279">
        <v>8110</v>
      </c>
      <c r="C100" s="280">
        <v>4141</v>
      </c>
      <c r="D100" s="281">
        <v>1</v>
      </c>
      <c r="E100" s="281">
        <v>1</v>
      </c>
      <c r="F100" s="281"/>
      <c r="G100" s="277" t="s">
        <v>95</v>
      </c>
      <c r="H100" s="278">
        <f>SUM(H101:H102)</f>
        <v>0</v>
      </c>
      <c r="I100" s="278">
        <f>SUM(I101:I102)</f>
        <v>0</v>
      </c>
      <c r="J100" s="278">
        <f t="shared" si="40"/>
        <v>0</v>
      </c>
      <c r="K100" s="278">
        <f t="shared" ref="K100:L100" si="54">SUM(K101:K102)</f>
        <v>0</v>
      </c>
      <c r="L100" s="278">
        <f t="shared" si="54"/>
        <v>0</v>
      </c>
      <c r="M100" s="287">
        <f t="shared" si="41"/>
        <v>0</v>
      </c>
      <c r="N100" s="295">
        <f t="shared" si="49"/>
        <v>0</v>
      </c>
      <c r="P100" s="25"/>
      <c r="Q100" s="25"/>
      <c r="R100" s="25"/>
      <c r="S100" s="25"/>
      <c r="T100" s="25"/>
      <c r="U100" s="25"/>
      <c r="V100" s="25"/>
      <c r="W100" s="25"/>
    </row>
    <row r="101" spans="1:23" s="28" customFormat="1" ht="21" customHeight="1">
      <c r="A101" s="223" t="str">
        <f t="shared" si="38"/>
        <v>81104141111</v>
      </c>
      <c r="B101" s="29">
        <v>8110</v>
      </c>
      <c r="C101" s="30">
        <v>4141</v>
      </c>
      <c r="D101" s="229">
        <v>1</v>
      </c>
      <c r="E101" s="229">
        <v>1</v>
      </c>
      <c r="F101" s="229">
        <v>1</v>
      </c>
      <c r="G101" s="31" t="s">
        <v>1020</v>
      </c>
      <c r="H101" s="33"/>
      <c r="I101" s="33"/>
      <c r="J101" s="33">
        <f t="shared" si="40"/>
        <v>0</v>
      </c>
      <c r="K101" s="33"/>
      <c r="L101" s="33"/>
      <c r="M101" s="289">
        <f t="shared" si="41"/>
        <v>0</v>
      </c>
      <c r="N101" s="297">
        <f t="shared" ref="N101:N181" si="55">L101-J101</f>
        <v>0</v>
      </c>
      <c r="P101" s="25"/>
      <c r="Q101" s="25"/>
      <c r="R101" s="25"/>
      <c r="S101" s="25"/>
      <c r="T101" s="25"/>
      <c r="U101" s="25"/>
      <c r="V101" s="25"/>
      <c r="W101" s="25"/>
    </row>
    <row r="102" spans="1:23" s="28" customFormat="1">
      <c r="A102" s="223" t="str">
        <f t="shared" si="38"/>
        <v>81104141112</v>
      </c>
      <c r="B102" s="29">
        <v>8110</v>
      </c>
      <c r="C102" s="30">
        <v>4141</v>
      </c>
      <c r="D102" s="229">
        <v>1</v>
      </c>
      <c r="E102" s="229">
        <v>1</v>
      </c>
      <c r="F102" s="229">
        <v>2</v>
      </c>
      <c r="G102" s="31" t="s">
        <v>1021</v>
      </c>
      <c r="H102" s="33"/>
      <c r="I102" s="33"/>
      <c r="J102" s="33">
        <f t="shared" si="40"/>
        <v>0</v>
      </c>
      <c r="K102" s="33"/>
      <c r="L102" s="33"/>
      <c r="M102" s="289">
        <f t="shared" si="41"/>
        <v>0</v>
      </c>
      <c r="N102" s="297">
        <f t="shared" si="55"/>
        <v>0</v>
      </c>
      <c r="P102" s="25"/>
      <c r="Q102" s="25"/>
      <c r="R102" s="25"/>
      <c r="S102" s="25"/>
      <c r="T102" s="25"/>
      <c r="U102" s="25"/>
      <c r="V102" s="25"/>
      <c r="W102" s="25"/>
    </row>
    <row r="103" spans="1:23" s="28" customFormat="1" ht="13.5" customHeight="1">
      <c r="A103" s="223" t="str">
        <f t="shared" si="38"/>
        <v>81104143</v>
      </c>
      <c r="B103" s="262">
        <v>8110</v>
      </c>
      <c r="C103" s="263">
        <v>4143</v>
      </c>
      <c r="D103" s="264"/>
      <c r="E103" s="264"/>
      <c r="F103" s="264"/>
      <c r="G103" s="265" t="s">
        <v>96</v>
      </c>
      <c r="H103" s="266">
        <f>+H104+H125+H128+H131+H134+H137+H140+H143+H146+H149+H152+H155</f>
        <v>0</v>
      </c>
      <c r="I103" s="266">
        <f>+I104+I125+I128+I131+I134+I137+I140+I143+I146+I149+I152+I155</f>
        <v>0</v>
      </c>
      <c r="J103" s="266">
        <f t="shared" si="40"/>
        <v>0</v>
      </c>
      <c r="K103" s="266">
        <f t="shared" ref="K103:L103" si="56">+K104+K125+K128+K131+K134+K137+K140+K143+K146+K149+K152+K155</f>
        <v>0</v>
      </c>
      <c r="L103" s="266">
        <f t="shared" si="56"/>
        <v>0</v>
      </c>
      <c r="M103" s="285">
        <f t="shared" si="41"/>
        <v>0</v>
      </c>
      <c r="N103" s="267">
        <f t="shared" si="55"/>
        <v>0</v>
      </c>
      <c r="P103" s="25"/>
      <c r="Q103" s="25"/>
      <c r="R103" s="25"/>
      <c r="S103" s="25"/>
      <c r="T103" s="25"/>
      <c r="U103" s="25"/>
      <c r="V103" s="25"/>
      <c r="W103" s="25"/>
    </row>
    <row r="104" spans="1:23" s="28" customFormat="1" ht="24" customHeight="1">
      <c r="A104" s="223" t="str">
        <f t="shared" si="38"/>
        <v>811041431</v>
      </c>
      <c r="B104" s="268">
        <v>8110</v>
      </c>
      <c r="C104" s="269">
        <v>4143</v>
      </c>
      <c r="D104" s="270">
        <v>1</v>
      </c>
      <c r="E104" s="270"/>
      <c r="F104" s="270"/>
      <c r="G104" s="271" t="s">
        <v>1064</v>
      </c>
      <c r="H104" s="272">
        <f>SUM(H105)</f>
        <v>0</v>
      </c>
      <c r="I104" s="272">
        <f>SUM(I105)</f>
        <v>0</v>
      </c>
      <c r="J104" s="272">
        <f t="shared" si="40"/>
        <v>0</v>
      </c>
      <c r="K104" s="272">
        <f t="shared" ref="K104:L104" si="57">SUM(K105)</f>
        <v>0</v>
      </c>
      <c r="L104" s="272">
        <f t="shared" si="57"/>
        <v>0</v>
      </c>
      <c r="M104" s="286">
        <f t="shared" si="41"/>
        <v>0</v>
      </c>
      <c r="N104" s="273">
        <f t="shared" si="55"/>
        <v>0</v>
      </c>
      <c r="P104" s="25"/>
      <c r="Q104" s="25"/>
      <c r="R104" s="25"/>
      <c r="S104" s="25"/>
      <c r="T104" s="25"/>
      <c r="U104" s="25"/>
      <c r="V104" s="25"/>
      <c r="W104" s="25"/>
    </row>
    <row r="105" spans="1:23" s="28" customFormat="1" ht="17.25" customHeight="1">
      <c r="A105" s="223" t="str">
        <f t="shared" si="38"/>
        <v>8110414311</v>
      </c>
      <c r="B105" s="279">
        <v>8110</v>
      </c>
      <c r="C105" s="280">
        <v>4143</v>
      </c>
      <c r="D105" s="281">
        <v>1</v>
      </c>
      <c r="E105" s="281">
        <v>1</v>
      </c>
      <c r="F105" s="281"/>
      <c r="G105" s="277" t="s">
        <v>96</v>
      </c>
      <c r="H105" s="278">
        <f>SUM(H106:H124)</f>
        <v>0</v>
      </c>
      <c r="I105" s="278">
        <f>SUM(I106:I124)</f>
        <v>0</v>
      </c>
      <c r="J105" s="278">
        <f t="shared" si="40"/>
        <v>0</v>
      </c>
      <c r="K105" s="278">
        <f t="shared" ref="K105:L105" si="58">SUM(K106:K124)</f>
        <v>0</v>
      </c>
      <c r="L105" s="278">
        <f t="shared" si="58"/>
        <v>0</v>
      </c>
      <c r="M105" s="287">
        <f t="shared" si="41"/>
        <v>0</v>
      </c>
      <c r="N105" s="295">
        <f t="shared" si="55"/>
        <v>0</v>
      </c>
      <c r="P105" s="25"/>
      <c r="Q105" s="25"/>
      <c r="R105" s="25"/>
      <c r="S105" s="25"/>
      <c r="T105" s="25"/>
      <c r="U105" s="25"/>
      <c r="V105" s="25"/>
      <c r="W105" s="25"/>
    </row>
    <row r="106" spans="1:23" s="28" customFormat="1">
      <c r="A106" s="223" t="str">
        <f t="shared" si="38"/>
        <v>81104143111</v>
      </c>
      <c r="B106" s="29">
        <v>8110</v>
      </c>
      <c r="C106" s="30">
        <v>4143</v>
      </c>
      <c r="D106" s="229">
        <v>1</v>
      </c>
      <c r="E106" s="229">
        <v>1</v>
      </c>
      <c r="F106" s="229">
        <v>1</v>
      </c>
      <c r="G106" s="31" t="s">
        <v>97</v>
      </c>
      <c r="H106" s="32"/>
      <c r="I106" s="32"/>
      <c r="J106" s="32">
        <f t="shared" si="40"/>
        <v>0</v>
      </c>
      <c r="K106" s="32"/>
      <c r="L106" s="32"/>
      <c r="M106" s="288">
        <f t="shared" si="41"/>
        <v>0</v>
      </c>
      <c r="N106" s="296">
        <f t="shared" si="55"/>
        <v>0</v>
      </c>
      <c r="P106" s="25"/>
      <c r="Q106" s="25"/>
      <c r="R106" s="25"/>
      <c r="S106" s="25"/>
      <c r="T106" s="25"/>
      <c r="U106" s="25"/>
      <c r="V106" s="25"/>
      <c r="W106" s="25"/>
    </row>
    <row r="107" spans="1:23" s="28" customFormat="1" ht="21.75" customHeight="1">
      <c r="A107" s="223" t="str">
        <f t="shared" si="38"/>
        <v>81104143112</v>
      </c>
      <c r="B107" s="29">
        <v>8110</v>
      </c>
      <c r="C107" s="30">
        <v>4143</v>
      </c>
      <c r="D107" s="229">
        <v>1</v>
      </c>
      <c r="E107" s="229">
        <v>1</v>
      </c>
      <c r="F107" s="229">
        <v>2</v>
      </c>
      <c r="G107" s="31" t="s">
        <v>98</v>
      </c>
      <c r="H107" s="32"/>
      <c r="I107" s="32"/>
      <c r="J107" s="32">
        <f t="shared" si="40"/>
        <v>0</v>
      </c>
      <c r="K107" s="32"/>
      <c r="L107" s="32"/>
      <c r="M107" s="288">
        <f t="shared" si="41"/>
        <v>0</v>
      </c>
      <c r="N107" s="296">
        <f t="shared" si="55"/>
        <v>0</v>
      </c>
      <c r="P107" s="25"/>
      <c r="Q107" s="25"/>
      <c r="R107" s="25"/>
      <c r="S107" s="25"/>
      <c r="T107" s="25"/>
      <c r="U107" s="25"/>
      <c r="V107" s="25"/>
      <c r="W107" s="25"/>
    </row>
    <row r="108" spans="1:23" s="28" customFormat="1">
      <c r="A108" s="223" t="str">
        <f t="shared" si="38"/>
        <v>81104143113</v>
      </c>
      <c r="B108" s="29">
        <v>8110</v>
      </c>
      <c r="C108" s="30">
        <v>4143</v>
      </c>
      <c r="D108" s="229">
        <v>1</v>
      </c>
      <c r="E108" s="229">
        <v>1</v>
      </c>
      <c r="F108" s="229">
        <v>3</v>
      </c>
      <c r="G108" s="31" t="s">
        <v>99</v>
      </c>
      <c r="H108" s="32"/>
      <c r="I108" s="32"/>
      <c r="J108" s="32">
        <f t="shared" si="40"/>
        <v>0</v>
      </c>
      <c r="K108" s="32"/>
      <c r="L108" s="32"/>
      <c r="M108" s="288">
        <f t="shared" si="41"/>
        <v>0</v>
      </c>
      <c r="N108" s="296">
        <f t="shared" si="55"/>
        <v>0</v>
      </c>
      <c r="P108" s="25"/>
      <c r="Q108" s="25"/>
      <c r="R108" s="25"/>
      <c r="S108" s="25"/>
      <c r="T108" s="25"/>
      <c r="U108" s="25"/>
      <c r="V108" s="25"/>
      <c r="W108" s="25"/>
    </row>
    <row r="109" spans="1:23" s="28" customFormat="1">
      <c r="A109" s="223" t="str">
        <f t="shared" si="38"/>
        <v>81104143114</v>
      </c>
      <c r="B109" s="29">
        <v>8110</v>
      </c>
      <c r="C109" s="30">
        <v>4143</v>
      </c>
      <c r="D109" s="229">
        <v>1</v>
      </c>
      <c r="E109" s="229">
        <v>1</v>
      </c>
      <c r="F109" s="229">
        <v>4</v>
      </c>
      <c r="G109" s="31" t="s">
        <v>100</v>
      </c>
      <c r="H109" s="32"/>
      <c r="I109" s="32"/>
      <c r="J109" s="32">
        <f t="shared" si="40"/>
        <v>0</v>
      </c>
      <c r="K109" s="32"/>
      <c r="L109" s="32"/>
      <c r="M109" s="288">
        <f t="shared" si="41"/>
        <v>0</v>
      </c>
      <c r="N109" s="296">
        <f t="shared" si="55"/>
        <v>0</v>
      </c>
      <c r="P109" s="25"/>
      <c r="Q109" s="25"/>
      <c r="R109" s="25"/>
      <c r="S109" s="25"/>
      <c r="T109" s="25"/>
      <c r="U109" s="25"/>
      <c r="V109" s="25"/>
      <c r="W109" s="25"/>
    </row>
    <row r="110" spans="1:23" s="28" customFormat="1">
      <c r="A110" s="223" t="str">
        <f t="shared" si="38"/>
        <v>81104143115</v>
      </c>
      <c r="B110" s="29">
        <v>8110</v>
      </c>
      <c r="C110" s="30">
        <v>4143</v>
      </c>
      <c r="D110" s="229">
        <v>1</v>
      </c>
      <c r="E110" s="229">
        <v>1</v>
      </c>
      <c r="F110" s="229">
        <v>5</v>
      </c>
      <c r="G110" s="31" t="s">
        <v>101</v>
      </c>
      <c r="H110" s="32"/>
      <c r="I110" s="32"/>
      <c r="J110" s="32">
        <f t="shared" si="40"/>
        <v>0</v>
      </c>
      <c r="K110" s="32"/>
      <c r="L110" s="32"/>
      <c r="M110" s="288">
        <f t="shared" si="41"/>
        <v>0</v>
      </c>
      <c r="N110" s="296">
        <f t="shared" si="55"/>
        <v>0</v>
      </c>
      <c r="P110" s="25"/>
      <c r="Q110" s="25"/>
      <c r="R110" s="25"/>
      <c r="S110" s="25"/>
      <c r="T110" s="25"/>
      <c r="U110" s="25"/>
      <c r="V110" s="25"/>
      <c r="W110" s="25"/>
    </row>
    <row r="111" spans="1:23" s="28" customFormat="1" ht="21.75" customHeight="1">
      <c r="A111" s="223" t="str">
        <f t="shared" si="38"/>
        <v>81104143116</v>
      </c>
      <c r="B111" s="29">
        <v>8110</v>
      </c>
      <c r="C111" s="30">
        <v>4143</v>
      </c>
      <c r="D111" s="229">
        <v>1</v>
      </c>
      <c r="E111" s="229">
        <v>1</v>
      </c>
      <c r="F111" s="229">
        <v>6</v>
      </c>
      <c r="G111" s="31" t="s">
        <v>102</v>
      </c>
      <c r="H111" s="32"/>
      <c r="I111" s="32"/>
      <c r="J111" s="32">
        <f t="shared" si="40"/>
        <v>0</v>
      </c>
      <c r="K111" s="32"/>
      <c r="L111" s="32"/>
      <c r="M111" s="288">
        <f t="shared" si="41"/>
        <v>0</v>
      </c>
      <c r="N111" s="296">
        <f t="shared" si="55"/>
        <v>0</v>
      </c>
      <c r="P111" s="25"/>
      <c r="Q111" s="25"/>
      <c r="R111" s="25"/>
      <c r="S111" s="25"/>
      <c r="T111" s="25"/>
      <c r="U111" s="25"/>
      <c r="V111" s="25"/>
      <c r="W111" s="25"/>
    </row>
    <row r="112" spans="1:23" s="28" customFormat="1" ht="21" customHeight="1">
      <c r="A112" s="223" t="str">
        <f t="shared" si="38"/>
        <v>81104143117</v>
      </c>
      <c r="B112" s="29">
        <v>8110</v>
      </c>
      <c r="C112" s="30">
        <v>4143</v>
      </c>
      <c r="D112" s="229">
        <v>1</v>
      </c>
      <c r="E112" s="229">
        <v>1</v>
      </c>
      <c r="F112" s="229">
        <v>7</v>
      </c>
      <c r="G112" s="31" t="s">
        <v>103</v>
      </c>
      <c r="H112" s="32"/>
      <c r="I112" s="32"/>
      <c r="J112" s="32">
        <f t="shared" si="40"/>
        <v>0</v>
      </c>
      <c r="K112" s="32"/>
      <c r="L112" s="32"/>
      <c r="M112" s="288">
        <f t="shared" si="41"/>
        <v>0</v>
      </c>
      <c r="N112" s="296">
        <f t="shared" si="55"/>
        <v>0</v>
      </c>
      <c r="P112" s="25"/>
      <c r="Q112" s="25"/>
      <c r="R112" s="25"/>
      <c r="S112" s="25"/>
      <c r="T112" s="25"/>
      <c r="U112" s="25"/>
      <c r="V112" s="25"/>
      <c r="W112" s="25"/>
    </row>
    <row r="113" spans="1:23" s="28" customFormat="1" ht="18">
      <c r="A113" s="223" t="str">
        <f t="shared" si="38"/>
        <v>81104143118</v>
      </c>
      <c r="B113" s="29">
        <v>8110</v>
      </c>
      <c r="C113" s="30">
        <v>4143</v>
      </c>
      <c r="D113" s="229">
        <v>1</v>
      </c>
      <c r="E113" s="229">
        <v>1</v>
      </c>
      <c r="F113" s="229">
        <v>8</v>
      </c>
      <c r="G113" s="31" t="s">
        <v>1065</v>
      </c>
      <c r="H113" s="32"/>
      <c r="I113" s="32"/>
      <c r="J113" s="32">
        <f t="shared" si="40"/>
        <v>0</v>
      </c>
      <c r="K113" s="32"/>
      <c r="L113" s="32"/>
      <c r="M113" s="288">
        <f t="shared" si="41"/>
        <v>0</v>
      </c>
      <c r="N113" s="296">
        <f t="shared" si="55"/>
        <v>0</v>
      </c>
      <c r="P113" s="25"/>
      <c r="Q113" s="25"/>
      <c r="R113" s="25"/>
      <c r="S113" s="25"/>
      <c r="T113" s="25"/>
      <c r="U113" s="25"/>
      <c r="V113" s="25"/>
      <c r="W113" s="25"/>
    </row>
    <row r="114" spans="1:23" s="28" customFormat="1">
      <c r="A114" s="223" t="str">
        <f t="shared" si="38"/>
        <v>81104143119</v>
      </c>
      <c r="B114" s="29">
        <v>8110</v>
      </c>
      <c r="C114" s="30">
        <v>4143</v>
      </c>
      <c r="D114" s="229">
        <v>1</v>
      </c>
      <c r="E114" s="229">
        <v>1</v>
      </c>
      <c r="F114" s="229">
        <v>9</v>
      </c>
      <c r="G114" s="31" t="s">
        <v>104</v>
      </c>
      <c r="H114" s="32"/>
      <c r="I114" s="32"/>
      <c r="J114" s="32">
        <f t="shared" si="40"/>
        <v>0</v>
      </c>
      <c r="K114" s="32"/>
      <c r="L114" s="32"/>
      <c r="M114" s="288">
        <f t="shared" si="41"/>
        <v>0</v>
      </c>
      <c r="N114" s="296">
        <f t="shared" si="55"/>
        <v>0</v>
      </c>
      <c r="P114" s="25"/>
      <c r="Q114" s="25"/>
      <c r="R114" s="25"/>
      <c r="S114" s="25"/>
      <c r="T114" s="25"/>
      <c r="U114" s="25"/>
      <c r="V114" s="25"/>
      <c r="W114" s="25"/>
    </row>
    <row r="115" spans="1:23" s="28" customFormat="1">
      <c r="A115" s="223" t="str">
        <f t="shared" si="38"/>
        <v>811041431110</v>
      </c>
      <c r="B115" s="29">
        <v>8110</v>
      </c>
      <c r="C115" s="30">
        <v>4143</v>
      </c>
      <c r="D115" s="229">
        <v>1</v>
      </c>
      <c r="E115" s="229">
        <v>1</v>
      </c>
      <c r="F115" s="229">
        <v>10</v>
      </c>
      <c r="G115" s="31" t="s">
        <v>105</v>
      </c>
      <c r="H115" s="32"/>
      <c r="I115" s="32"/>
      <c r="J115" s="32">
        <f t="shared" si="40"/>
        <v>0</v>
      </c>
      <c r="K115" s="32"/>
      <c r="L115" s="32"/>
      <c r="M115" s="288">
        <f t="shared" si="41"/>
        <v>0</v>
      </c>
      <c r="N115" s="296">
        <f>L115-J115</f>
        <v>0</v>
      </c>
      <c r="P115" s="25"/>
      <c r="Q115" s="25"/>
      <c r="R115" s="25"/>
      <c r="S115" s="25"/>
      <c r="T115" s="25"/>
      <c r="U115" s="25"/>
      <c r="V115" s="25"/>
      <c r="W115" s="25"/>
    </row>
    <row r="116" spans="1:23" s="28" customFormat="1">
      <c r="A116" s="223" t="str">
        <f t="shared" si="38"/>
        <v>811041431111</v>
      </c>
      <c r="B116" s="29">
        <v>8110</v>
      </c>
      <c r="C116" s="30">
        <v>4143</v>
      </c>
      <c r="D116" s="229">
        <v>1</v>
      </c>
      <c r="E116" s="229">
        <v>1</v>
      </c>
      <c r="F116" s="229">
        <v>11</v>
      </c>
      <c r="G116" s="31" t="s">
        <v>106</v>
      </c>
      <c r="H116" s="32"/>
      <c r="I116" s="32"/>
      <c r="J116" s="32">
        <f t="shared" si="40"/>
        <v>0</v>
      </c>
      <c r="K116" s="32"/>
      <c r="L116" s="32"/>
      <c r="M116" s="288">
        <f t="shared" si="41"/>
        <v>0</v>
      </c>
      <c r="N116" s="296">
        <f t="shared" si="55"/>
        <v>0</v>
      </c>
      <c r="P116" s="25"/>
      <c r="Q116" s="25"/>
      <c r="R116" s="25"/>
      <c r="S116" s="25"/>
      <c r="T116" s="25"/>
      <c r="U116" s="25"/>
      <c r="V116" s="25"/>
      <c r="W116" s="25"/>
    </row>
    <row r="117" spans="1:23" s="28" customFormat="1">
      <c r="A117" s="223" t="str">
        <f t="shared" si="38"/>
        <v>811041431112</v>
      </c>
      <c r="B117" s="29">
        <v>8110</v>
      </c>
      <c r="C117" s="30">
        <v>4143</v>
      </c>
      <c r="D117" s="229">
        <v>1</v>
      </c>
      <c r="E117" s="229">
        <v>1</v>
      </c>
      <c r="F117" s="229">
        <v>12</v>
      </c>
      <c r="G117" s="31" t="s">
        <v>107</v>
      </c>
      <c r="H117" s="32"/>
      <c r="I117" s="32"/>
      <c r="J117" s="32">
        <f t="shared" si="40"/>
        <v>0</v>
      </c>
      <c r="K117" s="32"/>
      <c r="L117" s="32"/>
      <c r="M117" s="288">
        <f t="shared" si="41"/>
        <v>0</v>
      </c>
      <c r="N117" s="296">
        <f t="shared" si="55"/>
        <v>0</v>
      </c>
      <c r="P117" s="25"/>
      <c r="Q117" s="25"/>
      <c r="R117" s="25"/>
      <c r="S117" s="25"/>
      <c r="T117" s="25"/>
      <c r="U117" s="25"/>
      <c r="V117" s="25"/>
      <c r="W117" s="25"/>
    </row>
    <row r="118" spans="1:23" s="28" customFormat="1">
      <c r="A118" s="223" t="str">
        <f t="shared" si="38"/>
        <v>811041431113</v>
      </c>
      <c r="B118" s="29">
        <v>8110</v>
      </c>
      <c r="C118" s="30">
        <v>4143</v>
      </c>
      <c r="D118" s="229">
        <v>1</v>
      </c>
      <c r="E118" s="229">
        <v>1</v>
      </c>
      <c r="F118" s="229">
        <v>13</v>
      </c>
      <c r="G118" s="31" t="s">
        <v>108</v>
      </c>
      <c r="H118" s="32"/>
      <c r="I118" s="32"/>
      <c r="J118" s="32">
        <f t="shared" si="40"/>
        <v>0</v>
      </c>
      <c r="K118" s="32"/>
      <c r="L118" s="32"/>
      <c r="M118" s="288">
        <f t="shared" si="41"/>
        <v>0</v>
      </c>
      <c r="N118" s="296">
        <f t="shared" si="55"/>
        <v>0</v>
      </c>
      <c r="P118" s="25"/>
      <c r="Q118" s="25"/>
      <c r="R118" s="25"/>
      <c r="S118" s="25"/>
      <c r="T118" s="25"/>
      <c r="U118" s="25"/>
      <c r="V118" s="25"/>
      <c r="W118" s="25"/>
    </row>
    <row r="119" spans="1:23" s="28" customFormat="1">
      <c r="A119" s="223" t="str">
        <f t="shared" si="38"/>
        <v>811041431114</v>
      </c>
      <c r="B119" s="29">
        <v>8110</v>
      </c>
      <c r="C119" s="30">
        <v>4143</v>
      </c>
      <c r="D119" s="229">
        <v>1</v>
      </c>
      <c r="E119" s="229">
        <v>1</v>
      </c>
      <c r="F119" s="229">
        <v>14</v>
      </c>
      <c r="G119" s="31" t="s">
        <v>9</v>
      </c>
      <c r="H119" s="32"/>
      <c r="I119" s="32"/>
      <c r="J119" s="32">
        <f t="shared" si="40"/>
        <v>0</v>
      </c>
      <c r="K119" s="32"/>
      <c r="L119" s="32"/>
      <c r="M119" s="288">
        <f t="shared" si="41"/>
        <v>0</v>
      </c>
      <c r="N119" s="296">
        <f t="shared" si="55"/>
        <v>0</v>
      </c>
      <c r="P119" s="25"/>
      <c r="Q119" s="25"/>
      <c r="R119" s="25"/>
      <c r="S119" s="25"/>
      <c r="T119" s="25"/>
      <c r="U119" s="25"/>
      <c r="V119" s="25"/>
      <c r="W119" s="25"/>
    </row>
    <row r="120" spans="1:23" s="28" customFormat="1">
      <c r="A120" s="223" t="str">
        <f t="shared" si="38"/>
        <v>811041431115</v>
      </c>
      <c r="B120" s="29">
        <v>8110</v>
      </c>
      <c r="C120" s="30">
        <v>4143</v>
      </c>
      <c r="D120" s="229">
        <v>1</v>
      </c>
      <c r="E120" s="229">
        <v>1</v>
      </c>
      <c r="F120" s="229">
        <v>15</v>
      </c>
      <c r="G120" s="31" t="s">
        <v>109</v>
      </c>
      <c r="H120" s="32"/>
      <c r="I120" s="32"/>
      <c r="J120" s="32">
        <f t="shared" si="40"/>
        <v>0</v>
      </c>
      <c r="K120" s="32"/>
      <c r="L120" s="32"/>
      <c r="M120" s="288">
        <f t="shared" si="41"/>
        <v>0</v>
      </c>
      <c r="N120" s="296">
        <f t="shared" si="55"/>
        <v>0</v>
      </c>
      <c r="P120" s="25"/>
      <c r="Q120" s="25"/>
      <c r="R120" s="25"/>
      <c r="S120" s="25"/>
      <c r="T120" s="25"/>
      <c r="U120" s="25"/>
      <c r="V120" s="25"/>
      <c r="W120" s="25"/>
    </row>
    <row r="121" spans="1:23" s="28" customFormat="1">
      <c r="A121" s="223" t="str">
        <f t="shared" si="38"/>
        <v>811041431116</v>
      </c>
      <c r="B121" s="29">
        <v>8110</v>
      </c>
      <c r="C121" s="30">
        <v>4143</v>
      </c>
      <c r="D121" s="229">
        <v>1</v>
      </c>
      <c r="E121" s="229">
        <v>1</v>
      </c>
      <c r="F121" s="229">
        <v>16</v>
      </c>
      <c r="G121" s="31" t="s">
        <v>110</v>
      </c>
      <c r="H121" s="32"/>
      <c r="I121" s="32"/>
      <c r="J121" s="32">
        <f t="shared" si="40"/>
        <v>0</v>
      </c>
      <c r="K121" s="32"/>
      <c r="L121" s="32"/>
      <c r="M121" s="288">
        <f t="shared" si="41"/>
        <v>0</v>
      </c>
      <c r="N121" s="296">
        <f t="shared" si="55"/>
        <v>0</v>
      </c>
      <c r="P121" s="25"/>
      <c r="Q121" s="25"/>
      <c r="R121" s="25"/>
      <c r="S121" s="25"/>
      <c r="T121" s="25"/>
      <c r="U121" s="25"/>
      <c r="V121" s="25"/>
      <c r="W121" s="25"/>
    </row>
    <row r="122" spans="1:23" s="28" customFormat="1">
      <c r="A122" s="223" t="str">
        <f t="shared" si="38"/>
        <v>811041431117</v>
      </c>
      <c r="B122" s="29">
        <v>8110</v>
      </c>
      <c r="C122" s="30">
        <v>4143</v>
      </c>
      <c r="D122" s="229">
        <v>1</v>
      </c>
      <c r="E122" s="229">
        <v>1</v>
      </c>
      <c r="F122" s="229">
        <v>17</v>
      </c>
      <c r="G122" s="31" t="s">
        <v>31</v>
      </c>
      <c r="H122" s="32"/>
      <c r="I122" s="32"/>
      <c r="J122" s="32">
        <f t="shared" si="40"/>
        <v>0</v>
      </c>
      <c r="K122" s="32"/>
      <c r="L122" s="32"/>
      <c r="M122" s="288">
        <f t="shared" si="41"/>
        <v>0</v>
      </c>
      <c r="N122" s="296">
        <f t="shared" si="55"/>
        <v>0</v>
      </c>
      <c r="P122" s="25"/>
      <c r="Q122" s="25"/>
      <c r="R122" s="25"/>
      <c r="S122" s="25"/>
      <c r="T122" s="25"/>
      <c r="U122" s="25"/>
      <c r="V122" s="25"/>
      <c r="W122" s="25"/>
    </row>
    <row r="123" spans="1:23" s="28" customFormat="1">
      <c r="A123" s="223" t="str">
        <f t="shared" si="38"/>
        <v>811041431118</v>
      </c>
      <c r="B123" s="29">
        <v>8110</v>
      </c>
      <c r="C123" s="30">
        <v>4143</v>
      </c>
      <c r="D123" s="229">
        <v>1</v>
      </c>
      <c r="E123" s="229">
        <v>1</v>
      </c>
      <c r="F123" s="229">
        <v>18</v>
      </c>
      <c r="G123" s="31" t="s">
        <v>111</v>
      </c>
      <c r="H123" s="32"/>
      <c r="I123" s="32"/>
      <c r="J123" s="32">
        <f t="shared" si="40"/>
        <v>0</v>
      </c>
      <c r="K123" s="32"/>
      <c r="L123" s="32"/>
      <c r="M123" s="288">
        <f t="shared" si="41"/>
        <v>0</v>
      </c>
      <c r="N123" s="296">
        <f t="shared" si="55"/>
        <v>0</v>
      </c>
      <c r="P123" s="25"/>
      <c r="Q123" s="25"/>
      <c r="R123" s="25"/>
      <c r="S123" s="25"/>
      <c r="T123" s="25"/>
      <c r="U123" s="25"/>
      <c r="V123" s="25"/>
      <c r="W123" s="25"/>
    </row>
    <row r="124" spans="1:23" s="28" customFormat="1">
      <c r="A124" s="223" t="str">
        <f t="shared" si="38"/>
        <v>811041431119</v>
      </c>
      <c r="B124" s="29">
        <v>8110</v>
      </c>
      <c r="C124" s="30">
        <v>4143</v>
      </c>
      <c r="D124" s="229">
        <v>1</v>
      </c>
      <c r="E124" s="229">
        <v>1</v>
      </c>
      <c r="F124" s="229">
        <v>19</v>
      </c>
      <c r="G124" s="31" t="s">
        <v>112</v>
      </c>
      <c r="H124" s="32"/>
      <c r="I124" s="32"/>
      <c r="J124" s="32">
        <f t="shared" si="40"/>
        <v>0</v>
      </c>
      <c r="K124" s="32"/>
      <c r="L124" s="32"/>
      <c r="M124" s="288">
        <f t="shared" si="41"/>
        <v>0</v>
      </c>
      <c r="N124" s="296">
        <f t="shared" si="55"/>
        <v>0</v>
      </c>
      <c r="P124" s="25"/>
      <c r="Q124" s="25"/>
      <c r="R124" s="25"/>
      <c r="S124" s="25"/>
      <c r="T124" s="25"/>
      <c r="U124" s="25"/>
      <c r="V124" s="25"/>
      <c r="W124" s="25"/>
    </row>
    <row r="125" spans="1:23" s="28" customFormat="1">
      <c r="A125" s="223" t="str">
        <f t="shared" si="38"/>
        <v>811041432</v>
      </c>
      <c r="B125" s="268">
        <v>8110</v>
      </c>
      <c r="C125" s="269">
        <v>4143</v>
      </c>
      <c r="D125" s="270">
        <v>2</v>
      </c>
      <c r="E125" s="270"/>
      <c r="F125" s="270"/>
      <c r="G125" s="271" t="s">
        <v>1066</v>
      </c>
      <c r="H125" s="272">
        <f>+H126</f>
        <v>0</v>
      </c>
      <c r="I125" s="272">
        <f>+I126</f>
        <v>0</v>
      </c>
      <c r="J125" s="272">
        <f t="shared" si="40"/>
        <v>0</v>
      </c>
      <c r="K125" s="272">
        <f t="shared" ref="K125:L125" si="59">+K126</f>
        <v>0</v>
      </c>
      <c r="L125" s="272">
        <f t="shared" si="59"/>
        <v>0</v>
      </c>
      <c r="M125" s="286">
        <f t="shared" si="41"/>
        <v>0</v>
      </c>
      <c r="N125" s="286">
        <f t="shared" si="55"/>
        <v>0</v>
      </c>
      <c r="P125" s="25"/>
      <c r="Q125" s="25"/>
      <c r="R125" s="25"/>
      <c r="S125" s="25"/>
      <c r="T125" s="25"/>
      <c r="U125" s="25"/>
      <c r="V125" s="25"/>
      <c r="W125" s="25"/>
    </row>
    <row r="126" spans="1:23" s="28" customFormat="1">
      <c r="A126" s="223" t="str">
        <f t="shared" si="38"/>
        <v>8110414321</v>
      </c>
      <c r="B126" s="279">
        <v>8110</v>
      </c>
      <c r="C126" s="280">
        <v>4143</v>
      </c>
      <c r="D126" s="281">
        <v>2</v>
      </c>
      <c r="E126" s="281">
        <v>1</v>
      </c>
      <c r="F126" s="281"/>
      <c r="G126" s="277" t="s">
        <v>1066</v>
      </c>
      <c r="H126" s="278">
        <f>SUM(H127)</f>
        <v>0</v>
      </c>
      <c r="I126" s="278">
        <f>SUM(I127)</f>
        <v>0</v>
      </c>
      <c r="J126" s="278">
        <f t="shared" si="40"/>
        <v>0</v>
      </c>
      <c r="K126" s="278">
        <f t="shared" ref="K126:L126" si="60">SUM(K127)</f>
        <v>0</v>
      </c>
      <c r="L126" s="278">
        <f t="shared" si="60"/>
        <v>0</v>
      </c>
      <c r="M126" s="287">
        <f t="shared" si="41"/>
        <v>0</v>
      </c>
      <c r="N126" s="287">
        <f t="shared" si="55"/>
        <v>0</v>
      </c>
      <c r="P126" s="25"/>
      <c r="Q126" s="25"/>
      <c r="R126" s="25"/>
      <c r="S126" s="25"/>
      <c r="T126" s="25"/>
      <c r="U126" s="25"/>
      <c r="V126" s="25"/>
      <c r="W126" s="25"/>
    </row>
    <row r="127" spans="1:23" s="28" customFormat="1">
      <c r="A127" s="223" t="str">
        <f t="shared" si="38"/>
        <v>81104143211</v>
      </c>
      <c r="B127" s="29">
        <v>8110</v>
      </c>
      <c r="C127" s="30">
        <v>4143</v>
      </c>
      <c r="D127" s="229">
        <v>2</v>
      </c>
      <c r="E127" s="229">
        <v>1</v>
      </c>
      <c r="F127" s="229">
        <v>1</v>
      </c>
      <c r="G127" s="31" t="s">
        <v>1066</v>
      </c>
      <c r="H127" s="32"/>
      <c r="I127" s="32"/>
      <c r="J127" s="32">
        <f t="shared" si="40"/>
        <v>0</v>
      </c>
      <c r="K127" s="32"/>
      <c r="L127" s="32"/>
      <c r="M127" s="288">
        <f t="shared" si="41"/>
        <v>0</v>
      </c>
      <c r="N127" s="288">
        <f t="shared" si="55"/>
        <v>0</v>
      </c>
      <c r="P127" s="25"/>
      <c r="Q127" s="25"/>
      <c r="R127" s="25"/>
      <c r="S127" s="25"/>
      <c r="T127" s="25"/>
      <c r="U127" s="25"/>
      <c r="V127" s="25"/>
      <c r="W127" s="25"/>
    </row>
    <row r="128" spans="1:23" s="28" customFormat="1">
      <c r="A128" s="223" t="str">
        <f t="shared" si="38"/>
        <v>811041433</v>
      </c>
      <c r="B128" s="268">
        <v>8110</v>
      </c>
      <c r="C128" s="269">
        <v>4143</v>
      </c>
      <c r="D128" s="270">
        <v>3</v>
      </c>
      <c r="E128" s="270"/>
      <c r="F128" s="270"/>
      <c r="G128" s="271" t="s">
        <v>1022</v>
      </c>
      <c r="H128" s="272">
        <f>+H129</f>
        <v>0</v>
      </c>
      <c r="I128" s="272">
        <f>+I129</f>
        <v>0</v>
      </c>
      <c r="J128" s="272">
        <f t="shared" si="40"/>
        <v>0</v>
      </c>
      <c r="K128" s="272">
        <f t="shared" ref="K128:L128" si="61">+K129</f>
        <v>0</v>
      </c>
      <c r="L128" s="272">
        <f t="shared" si="61"/>
        <v>0</v>
      </c>
      <c r="M128" s="286">
        <f t="shared" si="41"/>
        <v>0</v>
      </c>
      <c r="N128" s="273">
        <f t="shared" si="55"/>
        <v>0</v>
      </c>
      <c r="P128" s="25"/>
      <c r="Q128" s="25"/>
      <c r="R128" s="25"/>
      <c r="S128" s="25"/>
      <c r="T128" s="25"/>
      <c r="U128" s="25"/>
      <c r="V128" s="25"/>
      <c r="W128" s="25"/>
    </row>
    <row r="129" spans="1:23" s="28" customFormat="1">
      <c r="A129" s="223" t="str">
        <f t="shared" si="38"/>
        <v>8110414331</v>
      </c>
      <c r="B129" s="279">
        <v>8110</v>
      </c>
      <c r="C129" s="280">
        <v>4143</v>
      </c>
      <c r="D129" s="281">
        <v>3</v>
      </c>
      <c r="E129" s="281">
        <v>1</v>
      </c>
      <c r="F129" s="281"/>
      <c r="G129" s="277" t="s">
        <v>1022</v>
      </c>
      <c r="H129" s="278">
        <f>SUM(H130)</f>
        <v>0</v>
      </c>
      <c r="I129" s="278">
        <f>SUM(I130)</f>
        <v>0</v>
      </c>
      <c r="J129" s="278">
        <f t="shared" si="40"/>
        <v>0</v>
      </c>
      <c r="K129" s="278">
        <f t="shared" ref="K129:L129" si="62">SUM(K130)</f>
        <v>0</v>
      </c>
      <c r="L129" s="278">
        <f t="shared" si="62"/>
        <v>0</v>
      </c>
      <c r="M129" s="287">
        <f t="shared" si="41"/>
        <v>0</v>
      </c>
      <c r="N129" s="287">
        <f t="shared" si="55"/>
        <v>0</v>
      </c>
      <c r="P129" s="25"/>
      <c r="Q129" s="25"/>
      <c r="R129" s="25"/>
      <c r="S129" s="25"/>
      <c r="T129" s="25"/>
      <c r="U129" s="25"/>
      <c r="V129" s="25"/>
      <c r="W129" s="25"/>
    </row>
    <row r="130" spans="1:23" s="28" customFormat="1">
      <c r="A130" s="223" t="str">
        <f t="shared" si="38"/>
        <v>81104143311</v>
      </c>
      <c r="B130" s="29">
        <v>8110</v>
      </c>
      <c r="C130" s="30">
        <v>4143</v>
      </c>
      <c r="D130" s="229">
        <v>3</v>
      </c>
      <c r="E130" s="229">
        <v>1</v>
      </c>
      <c r="F130" s="229">
        <v>1</v>
      </c>
      <c r="G130" s="31" t="s">
        <v>1022</v>
      </c>
      <c r="H130" s="32"/>
      <c r="I130" s="32"/>
      <c r="J130" s="32">
        <f t="shared" si="40"/>
        <v>0</v>
      </c>
      <c r="K130" s="32"/>
      <c r="L130" s="32"/>
      <c r="M130" s="288">
        <f t="shared" si="41"/>
        <v>0</v>
      </c>
      <c r="N130" s="288">
        <f t="shared" si="55"/>
        <v>0</v>
      </c>
      <c r="P130" s="25"/>
      <c r="Q130" s="25"/>
      <c r="R130" s="25"/>
      <c r="S130" s="25"/>
      <c r="T130" s="25"/>
      <c r="U130" s="25"/>
      <c r="V130" s="25"/>
      <c r="W130" s="25"/>
    </row>
    <row r="131" spans="1:23" s="28" customFormat="1" ht="18">
      <c r="A131" s="223" t="str">
        <f t="shared" si="38"/>
        <v>811041434</v>
      </c>
      <c r="B131" s="268">
        <v>8110</v>
      </c>
      <c r="C131" s="269">
        <v>4143</v>
      </c>
      <c r="D131" s="270">
        <v>4</v>
      </c>
      <c r="E131" s="270"/>
      <c r="F131" s="270"/>
      <c r="G131" s="271" t="s">
        <v>1023</v>
      </c>
      <c r="H131" s="272">
        <f>+H132</f>
        <v>0</v>
      </c>
      <c r="I131" s="272">
        <f>+I132</f>
        <v>0</v>
      </c>
      <c r="J131" s="272">
        <f t="shared" si="40"/>
        <v>0</v>
      </c>
      <c r="K131" s="272">
        <f t="shared" ref="K131:L131" si="63">+K132</f>
        <v>0</v>
      </c>
      <c r="L131" s="272">
        <f t="shared" si="63"/>
        <v>0</v>
      </c>
      <c r="M131" s="286">
        <f t="shared" si="41"/>
        <v>0</v>
      </c>
      <c r="N131" s="273">
        <f t="shared" si="55"/>
        <v>0</v>
      </c>
      <c r="P131" s="25"/>
      <c r="Q131" s="25"/>
      <c r="R131" s="25"/>
      <c r="S131" s="25"/>
      <c r="T131" s="25"/>
      <c r="U131" s="25"/>
      <c r="V131" s="25"/>
      <c r="W131" s="25"/>
    </row>
    <row r="132" spans="1:23" s="28" customFormat="1" ht="18">
      <c r="A132" s="223" t="str">
        <f t="shared" si="38"/>
        <v>8110414341</v>
      </c>
      <c r="B132" s="279">
        <v>8110</v>
      </c>
      <c r="C132" s="280">
        <v>4143</v>
      </c>
      <c r="D132" s="281">
        <v>4</v>
      </c>
      <c r="E132" s="281">
        <v>1</v>
      </c>
      <c r="F132" s="281"/>
      <c r="G132" s="277" t="s">
        <v>1023</v>
      </c>
      <c r="H132" s="278">
        <f>SUM(H133)</f>
        <v>0</v>
      </c>
      <c r="I132" s="278">
        <f>SUM(I133)</f>
        <v>0</v>
      </c>
      <c r="J132" s="278">
        <f t="shared" si="40"/>
        <v>0</v>
      </c>
      <c r="K132" s="278">
        <f t="shared" ref="K132:L132" si="64">SUM(K133)</f>
        <v>0</v>
      </c>
      <c r="L132" s="278">
        <f t="shared" si="64"/>
        <v>0</v>
      </c>
      <c r="M132" s="287">
        <f t="shared" si="41"/>
        <v>0</v>
      </c>
      <c r="N132" s="287">
        <f t="shared" si="55"/>
        <v>0</v>
      </c>
      <c r="P132" s="25"/>
      <c r="Q132" s="25"/>
      <c r="R132" s="25"/>
      <c r="S132" s="25"/>
      <c r="T132" s="25"/>
      <c r="U132" s="25"/>
      <c r="V132" s="25"/>
      <c r="W132" s="25"/>
    </row>
    <row r="133" spans="1:23" s="28" customFormat="1" ht="21" customHeight="1">
      <c r="A133" s="223" t="str">
        <f t="shared" si="38"/>
        <v>81104143411</v>
      </c>
      <c r="B133" s="29">
        <v>8110</v>
      </c>
      <c r="C133" s="30">
        <v>4143</v>
      </c>
      <c r="D133" s="229">
        <v>4</v>
      </c>
      <c r="E133" s="229">
        <v>1</v>
      </c>
      <c r="F133" s="229">
        <v>1</v>
      </c>
      <c r="G133" s="31" t="s">
        <v>1023</v>
      </c>
      <c r="H133" s="32"/>
      <c r="I133" s="32"/>
      <c r="J133" s="32">
        <f t="shared" si="40"/>
        <v>0</v>
      </c>
      <c r="K133" s="32"/>
      <c r="L133" s="32"/>
      <c r="M133" s="288">
        <f t="shared" si="41"/>
        <v>0</v>
      </c>
      <c r="N133" s="288">
        <f t="shared" si="55"/>
        <v>0</v>
      </c>
      <c r="P133" s="25"/>
      <c r="Q133" s="25"/>
      <c r="R133" s="25"/>
      <c r="S133" s="25"/>
      <c r="T133" s="25"/>
      <c r="U133" s="25"/>
      <c r="V133" s="25"/>
      <c r="W133" s="25"/>
    </row>
    <row r="134" spans="1:23" s="28" customFormat="1">
      <c r="A134" s="223" t="str">
        <f t="shared" si="38"/>
        <v>811041435</v>
      </c>
      <c r="B134" s="268">
        <v>8110</v>
      </c>
      <c r="C134" s="269">
        <v>4143</v>
      </c>
      <c r="D134" s="270">
        <v>5</v>
      </c>
      <c r="E134" s="270"/>
      <c r="F134" s="270"/>
      <c r="G134" s="271" t="s">
        <v>1024</v>
      </c>
      <c r="H134" s="272">
        <f>+H135</f>
        <v>0</v>
      </c>
      <c r="I134" s="272">
        <f>+I135</f>
        <v>0</v>
      </c>
      <c r="J134" s="272">
        <f t="shared" si="40"/>
        <v>0</v>
      </c>
      <c r="K134" s="272">
        <f t="shared" ref="K134:L134" si="65">+K135</f>
        <v>0</v>
      </c>
      <c r="L134" s="272">
        <f t="shared" si="65"/>
        <v>0</v>
      </c>
      <c r="M134" s="286">
        <f t="shared" si="41"/>
        <v>0</v>
      </c>
      <c r="N134" s="273">
        <f t="shared" si="55"/>
        <v>0</v>
      </c>
      <c r="P134" s="25"/>
      <c r="Q134" s="25"/>
      <c r="R134" s="25"/>
      <c r="S134" s="25"/>
      <c r="T134" s="25"/>
      <c r="U134" s="25"/>
      <c r="V134" s="25"/>
      <c r="W134" s="25"/>
    </row>
    <row r="135" spans="1:23" s="28" customFormat="1">
      <c r="A135" s="223" t="str">
        <f t="shared" si="38"/>
        <v>8110414351</v>
      </c>
      <c r="B135" s="279">
        <v>8110</v>
      </c>
      <c r="C135" s="280">
        <v>4143</v>
      </c>
      <c r="D135" s="281">
        <v>5</v>
      </c>
      <c r="E135" s="281">
        <v>1</v>
      </c>
      <c r="F135" s="281"/>
      <c r="G135" s="277" t="s">
        <v>1024</v>
      </c>
      <c r="H135" s="278">
        <f>SUM(H136)</f>
        <v>0</v>
      </c>
      <c r="I135" s="278">
        <f>SUM(I136)</f>
        <v>0</v>
      </c>
      <c r="J135" s="278">
        <f t="shared" si="40"/>
        <v>0</v>
      </c>
      <c r="K135" s="278">
        <f t="shared" ref="K135:L135" si="66">SUM(K136)</f>
        <v>0</v>
      </c>
      <c r="L135" s="278">
        <f t="shared" si="66"/>
        <v>0</v>
      </c>
      <c r="M135" s="287">
        <f t="shared" si="41"/>
        <v>0</v>
      </c>
      <c r="N135" s="287">
        <f t="shared" si="55"/>
        <v>0</v>
      </c>
      <c r="P135" s="25"/>
      <c r="Q135" s="25"/>
      <c r="R135" s="25"/>
      <c r="S135" s="25"/>
      <c r="T135" s="25"/>
      <c r="U135" s="25"/>
      <c r="V135" s="25"/>
      <c r="W135" s="25"/>
    </row>
    <row r="136" spans="1:23" s="28" customFormat="1">
      <c r="A136" s="223" t="str">
        <f t="shared" si="38"/>
        <v>81104143511</v>
      </c>
      <c r="B136" s="29">
        <v>8110</v>
      </c>
      <c r="C136" s="30">
        <v>4143</v>
      </c>
      <c r="D136" s="229">
        <v>5</v>
      </c>
      <c r="E136" s="229">
        <v>1</v>
      </c>
      <c r="F136" s="229">
        <v>1</v>
      </c>
      <c r="G136" s="31" t="s">
        <v>1024</v>
      </c>
      <c r="H136" s="32"/>
      <c r="I136" s="32"/>
      <c r="J136" s="32">
        <f t="shared" si="40"/>
        <v>0</v>
      </c>
      <c r="K136" s="32"/>
      <c r="L136" s="32"/>
      <c r="M136" s="288">
        <f t="shared" si="41"/>
        <v>0</v>
      </c>
      <c r="N136" s="288">
        <f t="shared" si="55"/>
        <v>0</v>
      </c>
      <c r="P136" s="25"/>
      <c r="Q136" s="25"/>
      <c r="R136" s="25"/>
      <c r="S136" s="25"/>
      <c r="T136" s="25"/>
      <c r="U136" s="25"/>
      <c r="V136" s="25"/>
      <c r="W136" s="25"/>
    </row>
    <row r="137" spans="1:23" s="28" customFormat="1" ht="27">
      <c r="A137" s="223" t="str">
        <f t="shared" si="38"/>
        <v>811041436</v>
      </c>
      <c r="B137" s="268">
        <v>8110</v>
      </c>
      <c r="C137" s="269">
        <v>4143</v>
      </c>
      <c r="D137" s="270">
        <v>6</v>
      </c>
      <c r="E137" s="270"/>
      <c r="F137" s="270"/>
      <c r="G137" s="271" t="s">
        <v>1025</v>
      </c>
      <c r="H137" s="272">
        <f>+H138</f>
        <v>0</v>
      </c>
      <c r="I137" s="272">
        <f>+I138</f>
        <v>0</v>
      </c>
      <c r="J137" s="272">
        <f t="shared" si="40"/>
        <v>0</v>
      </c>
      <c r="K137" s="272">
        <f t="shared" ref="K137:L137" si="67">+K138</f>
        <v>0</v>
      </c>
      <c r="L137" s="272">
        <f t="shared" si="67"/>
        <v>0</v>
      </c>
      <c r="M137" s="286">
        <f t="shared" si="41"/>
        <v>0</v>
      </c>
      <c r="N137" s="273">
        <f t="shared" si="55"/>
        <v>0</v>
      </c>
      <c r="P137" s="25"/>
      <c r="Q137" s="25"/>
      <c r="R137" s="25"/>
      <c r="S137" s="25"/>
      <c r="T137" s="25"/>
      <c r="U137" s="25"/>
      <c r="V137" s="25"/>
      <c r="W137" s="25"/>
    </row>
    <row r="138" spans="1:23" s="28" customFormat="1" ht="18">
      <c r="A138" s="223" t="str">
        <f t="shared" si="38"/>
        <v>8110414361</v>
      </c>
      <c r="B138" s="279">
        <v>8110</v>
      </c>
      <c r="C138" s="280">
        <v>4143</v>
      </c>
      <c r="D138" s="281">
        <v>6</v>
      </c>
      <c r="E138" s="281">
        <v>1</v>
      </c>
      <c r="F138" s="281"/>
      <c r="G138" s="277" t="s">
        <v>1025</v>
      </c>
      <c r="H138" s="278">
        <f>SUM(H139)</f>
        <v>0</v>
      </c>
      <c r="I138" s="278">
        <f>SUM(I139)</f>
        <v>0</v>
      </c>
      <c r="J138" s="278">
        <f t="shared" si="40"/>
        <v>0</v>
      </c>
      <c r="K138" s="278">
        <f t="shared" ref="K138:L138" si="68">SUM(K139)</f>
        <v>0</v>
      </c>
      <c r="L138" s="278">
        <f t="shared" si="68"/>
        <v>0</v>
      </c>
      <c r="M138" s="287">
        <f t="shared" si="41"/>
        <v>0</v>
      </c>
      <c r="N138" s="287">
        <f t="shared" si="55"/>
        <v>0</v>
      </c>
      <c r="P138" s="25"/>
      <c r="Q138" s="25"/>
      <c r="R138" s="25"/>
      <c r="S138" s="25"/>
      <c r="T138" s="25"/>
      <c r="U138" s="25"/>
      <c r="V138" s="25"/>
      <c r="W138" s="25"/>
    </row>
    <row r="139" spans="1:23" s="28" customFormat="1" ht="21.75" customHeight="1">
      <c r="A139" s="223" t="str">
        <f t="shared" si="38"/>
        <v>81104143611</v>
      </c>
      <c r="B139" s="29">
        <v>8110</v>
      </c>
      <c r="C139" s="30">
        <v>4143</v>
      </c>
      <c r="D139" s="229">
        <v>6</v>
      </c>
      <c r="E139" s="229">
        <v>1</v>
      </c>
      <c r="F139" s="229">
        <v>1</v>
      </c>
      <c r="G139" s="36" t="s">
        <v>1025</v>
      </c>
      <c r="H139" s="32"/>
      <c r="I139" s="32"/>
      <c r="J139" s="32">
        <f t="shared" si="40"/>
        <v>0</v>
      </c>
      <c r="K139" s="32"/>
      <c r="L139" s="32"/>
      <c r="M139" s="288">
        <f t="shared" si="41"/>
        <v>0</v>
      </c>
      <c r="N139" s="288">
        <f t="shared" si="55"/>
        <v>0</v>
      </c>
      <c r="P139" s="25"/>
      <c r="Q139" s="25"/>
      <c r="R139" s="25"/>
      <c r="S139" s="25"/>
      <c r="T139" s="25"/>
      <c r="U139" s="25"/>
      <c r="V139" s="25"/>
      <c r="W139" s="25"/>
    </row>
    <row r="140" spans="1:23" s="28" customFormat="1">
      <c r="A140" s="223" t="str">
        <f t="shared" si="38"/>
        <v>811041437</v>
      </c>
      <c r="B140" s="268">
        <v>8110</v>
      </c>
      <c r="C140" s="269">
        <v>4143</v>
      </c>
      <c r="D140" s="270">
        <v>7</v>
      </c>
      <c r="E140" s="270"/>
      <c r="F140" s="270"/>
      <c r="G140" s="271" t="s">
        <v>1026</v>
      </c>
      <c r="H140" s="272">
        <f>+H141</f>
        <v>0</v>
      </c>
      <c r="I140" s="272">
        <f>+I141</f>
        <v>0</v>
      </c>
      <c r="J140" s="272">
        <f t="shared" si="40"/>
        <v>0</v>
      </c>
      <c r="K140" s="272">
        <f t="shared" ref="K140:L140" si="69">+K141</f>
        <v>0</v>
      </c>
      <c r="L140" s="272">
        <f t="shared" si="69"/>
        <v>0</v>
      </c>
      <c r="M140" s="286">
        <f t="shared" si="41"/>
        <v>0</v>
      </c>
      <c r="N140" s="273">
        <f t="shared" si="55"/>
        <v>0</v>
      </c>
      <c r="P140" s="25"/>
      <c r="Q140" s="25"/>
      <c r="R140" s="25"/>
      <c r="S140" s="25"/>
      <c r="T140" s="25"/>
      <c r="U140" s="25"/>
      <c r="V140" s="25"/>
      <c r="W140" s="25"/>
    </row>
    <row r="141" spans="1:23" s="28" customFormat="1">
      <c r="A141" s="223" t="str">
        <f t="shared" ref="A141:A204" si="70">B141&amp;C141&amp;D141&amp;E141&amp;F141</f>
        <v>8110414371</v>
      </c>
      <c r="B141" s="279">
        <v>8110</v>
      </c>
      <c r="C141" s="280">
        <v>4143</v>
      </c>
      <c r="D141" s="281">
        <v>7</v>
      </c>
      <c r="E141" s="281">
        <v>1</v>
      </c>
      <c r="F141" s="281"/>
      <c r="G141" s="277" t="s">
        <v>1026</v>
      </c>
      <c r="H141" s="278">
        <f>SUM(H142)</f>
        <v>0</v>
      </c>
      <c r="I141" s="278">
        <f>SUM(I142)</f>
        <v>0</v>
      </c>
      <c r="J141" s="278">
        <f t="shared" si="40"/>
        <v>0</v>
      </c>
      <c r="K141" s="278">
        <f t="shared" ref="K141:L141" si="71">SUM(K142)</f>
        <v>0</v>
      </c>
      <c r="L141" s="278">
        <f t="shared" si="71"/>
        <v>0</v>
      </c>
      <c r="M141" s="287">
        <f t="shared" si="41"/>
        <v>0</v>
      </c>
      <c r="N141" s="287">
        <f t="shared" si="55"/>
        <v>0</v>
      </c>
      <c r="P141" s="25"/>
      <c r="Q141" s="25"/>
      <c r="R141" s="25"/>
      <c r="S141" s="25"/>
      <c r="T141" s="25"/>
      <c r="U141" s="25"/>
      <c r="V141" s="25"/>
      <c r="W141" s="25"/>
    </row>
    <row r="142" spans="1:23" s="28" customFormat="1">
      <c r="A142" s="223" t="str">
        <f t="shared" si="70"/>
        <v>81104143711</v>
      </c>
      <c r="B142" s="29">
        <v>8110</v>
      </c>
      <c r="C142" s="30">
        <v>4143</v>
      </c>
      <c r="D142" s="229">
        <v>7</v>
      </c>
      <c r="E142" s="229">
        <v>1</v>
      </c>
      <c r="F142" s="229">
        <v>1</v>
      </c>
      <c r="G142" s="31" t="s">
        <v>1026</v>
      </c>
      <c r="H142" s="32"/>
      <c r="I142" s="32"/>
      <c r="J142" s="32">
        <f t="shared" ref="J142:J205" si="72">H142+I142</f>
        <v>0</v>
      </c>
      <c r="K142" s="32"/>
      <c r="L142" s="32"/>
      <c r="M142" s="288">
        <f t="shared" ref="M142:M205" si="73">IFERROR(L142/J142*100,0)</f>
        <v>0</v>
      </c>
      <c r="N142" s="288">
        <f t="shared" si="55"/>
        <v>0</v>
      </c>
      <c r="P142" s="25"/>
      <c r="Q142" s="25"/>
      <c r="R142" s="25"/>
      <c r="S142" s="25"/>
      <c r="T142" s="25"/>
      <c r="U142" s="25"/>
      <c r="V142" s="25"/>
      <c r="W142" s="25"/>
    </row>
    <row r="143" spans="1:23" s="28" customFormat="1" ht="18">
      <c r="A143" s="223" t="str">
        <f t="shared" si="70"/>
        <v>811041438</v>
      </c>
      <c r="B143" s="268">
        <v>8110</v>
      </c>
      <c r="C143" s="269">
        <v>4143</v>
      </c>
      <c r="D143" s="270">
        <v>8</v>
      </c>
      <c r="E143" s="270"/>
      <c r="F143" s="270"/>
      <c r="G143" s="271" t="s">
        <v>1027</v>
      </c>
      <c r="H143" s="272">
        <f>+H144</f>
        <v>0</v>
      </c>
      <c r="I143" s="272">
        <f>+I144</f>
        <v>0</v>
      </c>
      <c r="J143" s="272">
        <f t="shared" si="72"/>
        <v>0</v>
      </c>
      <c r="K143" s="272">
        <f t="shared" ref="K143:L143" si="74">+K144</f>
        <v>0</v>
      </c>
      <c r="L143" s="272">
        <f t="shared" si="74"/>
        <v>0</v>
      </c>
      <c r="M143" s="286">
        <f t="shared" si="73"/>
        <v>0</v>
      </c>
      <c r="N143" s="273">
        <f t="shared" si="55"/>
        <v>0</v>
      </c>
      <c r="P143" s="25"/>
      <c r="Q143" s="25"/>
      <c r="R143" s="25"/>
      <c r="S143" s="25"/>
      <c r="T143" s="25"/>
      <c r="U143" s="25"/>
      <c r="V143" s="25"/>
      <c r="W143" s="25"/>
    </row>
    <row r="144" spans="1:23" s="28" customFormat="1" ht="18">
      <c r="A144" s="223" t="str">
        <f t="shared" si="70"/>
        <v>8110414381</v>
      </c>
      <c r="B144" s="279">
        <v>8110</v>
      </c>
      <c r="C144" s="280">
        <v>4143</v>
      </c>
      <c r="D144" s="281">
        <v>8</v>
      </c>
      <c r="E144" s="281">
        <v>1</v>
      </c>
      <c r="F144" s="281"/>
      <c r="G144" s="277" t="s">
        <v>1027</v>
      </c>
      <c r="H144" s="278">
        <f>SUM(H145)</f>
        <v>0</v>
      </c>
      <c r="I144" s="278">
        <f>SUM(I145)</f>
        <v>0</v>
      </c>
      <c r="J144" s="278">
        <f t="shared" si="72"/>
        <v>0</v>
      </c>
      <c r="K144" s="278">
        <f t="shared" ref="K144:L144" si="75">SUM(K145)</f>
        <v>0</v>
      </c>
      <c r="L144" s="278">
        <f t="shared" si="75"/>
        <v>0</v>
      </c>
      <c r="M144" s="287">
        <f t="shared" si="73"/>
        <v>0</v>
      </c>
      <c r="N144" s="287">
        <f t="shared" si="55"/>
        <v>0</v>
      </c>
      <c r="P144" s="25"/>
      <c r="Q144" s="25"/>
      <c r="R144" s="25"/>
      <c r="S144" s="25"/>
      <c r="T144" s="25"/>
      <c r="U144" s="25"/>
      <c r="V144" s="25"/>
      <c r="W144" s="25"/>
    </row>
    <row r="145" spans="1:23" s="28" customFormat="1" ht="21" customHeight="1">
      <c r="A145" s="223" t="str">
        <f t="shared" si="70"/>
        <v>81104143811</v>
      </c>
      <c r="B145" s="29">
        <v>8110</v>
      </c>
      <c r="C145" s="30">
        <v>4143</v>
      </c>
      <c r="D145" s="229">
        <v>8</v>
      </c>
      <c r="E145" s="229">
        <v>1</v>
      </c>
      <c r="F145" s="229">
        <v>1</v>
      </c>
      <c r="G145" s="36" t="s">
        <v>1027</v>
      </c>
      <c r="H145" s="32"/>
      <c r="I145" s="32"/>
      <c r="J145" s="32">
        <f t="shared" si="72"/>
        <v>0</v>
      </c>
      <c r="K145" s="32"/>
      <c r="L145" s="32"/>
      <c r="M145" s="288">
        <f t="shared" si="73"/>
        <v>0</v>
      </c>
      <c r="N145" s="288">
        <f t="shared" si="55"/>
        <v>0</v>
      </c>
      <c r="P145" s="25"/>
      <c r="Q145" s="25"/>
      <c r="R145" s="25"/>
      <c r="S145" s="25"/>
      <c r="T145" s="25"/>
      <c r="U145" s="25"/>
      <c r="V145" s="25"/>
      <c r="W145" s="25"/>
    </row>
    <row r="146" spans="1:23" s="28" customFormat="1">
      <c r="A146" s="223" t="str">
        <f t="shared" si="70"/>
        <v>811041439</v>
      </c>
      <c r="B146" s="268">
        <v>8110</v>
      </c>
      <c r="C146" s="269">
        <v>4143</v>
      </c>
      <c r="D146" s="270">
        <v>9</v>
      </c>
      <c r="E146" s="270"/>
      <c r="F146" s="270"/>
      <c r="G146" s="271" t="s">
        <v>1028</v>
      </c>
      <c r="H146" s="272">
        <f>+H147</f>
        <v>0</v>
      </c>
      <c r="I146" s="272">
        <f>+I147</f>
        <v>0</v>
      </c>
      <c r="J146" s="272">
        <f t="shared" si="72"/>
        <v>0</v>
      </c>
      <c r="K146" s="272">
        <f t="shared" ref="K146:L146" si="76">+K147</f>
        <v>0</v>
      </c>
      <c r="L146" s="272">
        <f t="shared" si="76"/>
        <v>0</v>
      </c>
      <c r="M146" s="286">
        <f t="shared" si="73"/>
        <v>0</v>
      </c>
      <c r="N146" s="273">
        <f t="shared" si="55"/>
        <v>0</v>
      </c>
      <c r="P146" s="25"/>
      <c r="Q146" s="25"/>
      <c r="R146" s="25"/>
      <c r="S146" s="25"/>
      <c r="T146" s="25"/>
      <c r="U146" s="25"/>
      <c r="V146" s="25"/>
      <c r="W146" s="25"/>
    </row>
    <row r="147" spans="1:23" s="28" customFormat="1">
      <c r="A147" s="223" t="str">
        <f t="shared" si="70"/>
        <v>8110414391</v>
      </c>
      <c r="B147" s="279">
        <v>8110</v>
      </c>
      <c r="C147" s="280">
        <v>4143</v>
      </c>
      <c r="D147" s="281">
        <v>9</v>
      </c>
      <c r="E147" s="281">
        <v>1</v>
      </c>
      <c r="F147" s="281"/>
      <c r="G147" s="277" t="s">
        <v>1028</v>
      </c>
      <c r="H147" s="278">
        <f>SUM(H148)</f>
        <v>0</v>
      </c>
      <c r="I147" s="278">
        <f>SUM(I148)</f>
        <v>0</v>
      </c>
      <c r="J147" s="278">
        <f t="shared" si="72"/>
        <v>0</v>
      </c>
      <c r="K147" s="278">
        <f t="shared" ref="K147:L147" si="77">SUM(K148)</f>
        <v>0</v>
      </c>
      <c r="L147" s="278">
        <f t="shared" si="77"/>
        <v>0</v>
      </c>
      <c r="M147" s="287">
        <f t="shared" si="73"/>
        <v>0</v>
      </c>
      <c r="N147" s="287">
        <f t="shared" si="55"/>
        <v>0</v>
      </c>
      <c r="P147" s="25"/>
      <c r="Q147" s="25"/>
      <c r="R147" s="25"/>
      <c r="S147" s="25"/>
      <c r="T147" s="25"/>
      <c r="U147" s="25"/>
      <c r="V147" s="25"/>
      <c r="W147" s="25"/>
    </row>
    <row r="148" spans="1:23" s="28" customFormat="1">
      <c r="A148" s="223" t="str">
        <f t="shared" si="70"/>
        <v>81104143911</v>
      </c>
      <c r="B148" s="29">
        <v>8110</v>
      </c>
      <c r="C148" s="30">
        <v>4143</v>
      </c>
      <c r="D148" s="229">
        <v>9</v>
      </c>
      <c r="E148" s="229">
        <v>1</v>
      </c>
      <c r="F148" s="229">
        <v>1</v>
      </c>
      <c r="G148" s="31" t="s">
        <v>1028</v>
      </c>
      <c r="H148" s="32"/>
      <c r="I148" s="32"/>
      <c r="J148" s="32">
        <f t="shared" si="72"/>
        <v>0</v>
      </c>
      <c r="K148" s="32"/>
      <c r="L148" s="32"/>
      <c r="M148" s="288">
        <f t="shared" si="73"/>
        <v>0</v>
      </c>
      <c r="N148" s="288">
        <f t="shared" si="55"/>
        <v>0</v>
      </c>
      <c r="P148" s="25"/>
      <c r="Q148" s="25"/>
      <c r="R148" s="25"/>
      <c r="S148" s="25"/>
      <c r="T148" s="25"/>
      <c r="U148" s="25"/>
      <c r="V148" s="25"/>
      <c r="W148" s="25"/>
    </row>
    <row r="149" spans="1:23" s="28" customFormat="1">
      <c r="A149" s="223" t="str">
        <f t="shared" si="70"/>
        <v>8110414310</v>
      </c>
      <c r="B149" s="268">
        <v>8110</v>
      </c>
      <c r="C149" s="269">
        <v>4143</v>
      </c>
      <c r="D149" s="270">
        <v>10</v>
      </c>
      <c r="E149" s="270"/>
      <c r="F149" s="270"/>
      <c r="G149" s="271" t="s">
        <v>1029</v>
      </c>
      <c r="H149" s="272">
        <f>+H150</f>
        <v>0</v>
      </c>
      <c r="I149" s="272">
        <f>+I150</f>
        <v>0</v>
      </c>
      <c r="J149" s="272">
        <f t="shared" si="72"/>
        <v>0</v>
      </c>
      <c r="K149" s="272">
        <f t="shared" ref="K149:L149" si="78">+K150</f>
        <v>0</v>
      </c>
      <c r="L149" s="272">
        <f t="shared" si="78"/>
        <v>0</v>
      </c>
      <c r="M149" s="286">
        <f t="shared" si="73"/>
        <v>0</v>
      </c>
      <c r="N149" s="273">
        <f t="shared" si="55"/>
        <v>0</v>
      </c>
      <c r="P149" s="25"/>
      <c r="Q149" s="25"/>
      <c r="R149" s="25"/>
      <c r="S149" s="25"/>
      <c r="T149" s="25"/>
      <c r="U149" s="25"/>
      <c r="V149" s="25"/>
      <c r="W149" s="25"/>
    </row>
    <row r="150" spans="1:23" s="28" customFormat="1">
      <c r="A150" s="223" t="str">
        <f t="shared" si="70"/>
        <v>81104143101</v>
      </c>
      <c r="B150" s="279">
        <v>8110</v>
      </c>
      <c r="C150" s="280">
        <v>4143</v>
      </c>
      <c r="D150" s="281">
        <v>10</v>
      </c>
      <c r="E150" s="281">
        <v>1</v>
      </c>
      <c r="F150" s="281"/>
      <c r="G150" s="277" t="s">
        <v>1029</v>
      </c>
      <c r="H150" s="278">
        <f>SUM(H151)</f>
        <v>0</v>
      </c>
      <c r="I150" s="278">
        <f>SUM(I151)</f>
        <v>0</v>
      </c>
      <c r="J150" s="278">
        <f t="shared" si="72"/>
        <v>0</v>
      </c>
      <c r="K150" s="278">
        <f t="shared" ref="K150:L150" si="79">SUM(K151)</f>
        <v>0</v>
      </c>
      <c r="L150" s="278">
        <f t="shared" si="79"/>
        <v>0</v>
      </c>
      <c r="M150" s="287">
        <f t="shared" si="73"/>
        <v>0</v>
      </c>
      <c r="N150" s="287">
        <f t="shared" si="55"/>
        <v>0</v>
      </c>
      <c r="P150" s="25"/>
      <c r="Q150" s="25"/>
      <c r="R150" s="25"/>
      <c r="S150" s="25"/>
      <c r="T150" s="25"/>
      <c r="U150" s="25"/>
      <c r="V150" s="25"/>
      <c r="W150" s="25"/>
    </row>
    <row r="151" spans="1:23" s="28" customFormat="1">
      <c r="A151" s="223" t="str">
        <f t="shared" si="70"/>
        <v>811041431011</v>
      </c>
      <c r="B151" s="29">
        <v>8110</v>
      </c>
      <c r="C151" s="30">
        <v>4143</v>
      </c>
      <c r="D151" s="229">
        <v>10</v>
      </c>
      <c r="E151" s="229">
        <v>1</v>
      </c>
      <c r="F151" s="229">
        <v>1</v>
      </c>
      <c r="G151" s="31" t="s">
        <v>1029</v>
      </c>
      <c r="H151" s="32"/>
      <c r="I151" s="32"/>
      <c r="J151" s="32">
        <f t="shared" si="72"/>
        <v>0</v>
      </c>
      <c r="K151" s="32"/>
      <c r="L151" s="32"/>
      <c r="M151" s="288">
        <f t="shared" si="73"/>
        <v>0</v>
      </c>
      <c r="N151" s="288">
        <f t="shared" si="55"/>
        <v>0</v>
      </c>
      <c r="P151" s="25"/>
      <c r="Q151" s="25"/>
      <c r="R151" s="25"/>
      <c r="S151" s="25"/>
      <c r="T151" s="25"/>
      <c r="U151" s="25"/>
      <c r="V151" s="25"/>
      <c r="W151" s="25"/>
    </row>
    <row r="152" spans="1:23" s="28" customFormat="1">
      <c r="A152" s="223" t="str">
        <f t="shared" si="70"/>
        <v>8110414311</v>
      </c>
      <c r="B152" s="268">
        <v>8110</v>
      </c>
      <c r="C152" s="269">
        <v>4143</v>
      </c>
      <c r="D152" s="270">
        <v>11</v>
      </c>
      <c r="E152" s="270"/>
      <c r="F152" s="270"/>
      <c r="G152" s="271" t="s">
        <v>1030</v>
      </c>
      <c r="H152" s="272">
        <f>+H153</f>
        <v>0</v>
      </c>
      <c r="I152" s="272">
        <f>+I153</f>
        <v>0</v>
      </c>
      <c r="J152" s="272">
        <f t="shared" si="72"/>
        <v>0</v>
      </c>
      <c r="K152" s="272">
        <f t="shared" ref="K152:L152" si="80">+K153</f>
        <v>0</v>
      </c>
      <c r="L152" s="272">
        <f t="shared" si="80"/>
        <v>0</v>
      </c>
      <c r="M152" s="286">
        <f t="shared" si="73"/>
        <v>0</v>
      </c>
      <c r="N152" s="273">
        <f t="shared" si="55"/>
        <v>0</v>
      </c>
      <c r="P152" s="25"/>
      <c r="Q152" s="25"/>
      <c r="R152" s="25"/>
      <c r="S152" s="25"/>
      <c r="T152" s="25"/>
      <c r="U152" s="25"/>
      <c r="V152" s="25"/>
      <c r="W152" s="25"/>
    </row>
    <row r="153" spans="1:23" s="28" customFormat="1">
      <c r="A153" s="223" t="str">
        <f t="shared" si="70"/>
        <v>81104143111</v>
      </c>
      <c r="B153" s="279">
        <v>8110</v>
      </c>
      <c r="C153" s="280">
        <v>4143</v>
      </c>
      <c r="D153" s="281">
        <v>11</v>
      </c>
      <c r="E153" s="281">
        <v>1</v>
      </c>
      <c r="F153" s="281"/>
      <c r="G153" s="277" t="s">
        <v>1030</v>
      </c>
      <c r="H153" s="278">
        <f>SUM(H154)</f>
        <v>0</v>
      </c>
      <c r="I153" s="278">
        <f>SUM(I154)</f>
        <v>0</v>
      </c>
      <c r="J153" s="278">
        <f t="shared" si="72"/>
        <v>0</v>
      </c>
      <c r="K153" s="278">
        <f t="shared" ref="K153:L153" si="81">SUM(K154)</f>
        <v>0</v>
      </c>
      <c r="L153" s="278">
        <f t="shared" si="81"/>
        <v>0</v>
      </c>
      <c r="M153" s="287">
        <f t="shared" si="73"/>
        <v>0</v>
      </c>
      <c r="N153" s="287">
        <f t="shared" si="55"/>
        <v>0</v>
      </c>
      <c r="P153" s="25"/>
      <c r="Q153" s="25"/>
      <c r="R153" s="25"/>
      <c r="S153" s="25"/>
      <c r="T153" s="25"/>
      <c r="U153" s="25"/>
      <c r="V153" s="25"/>
      <c r="W153" s="25"/>
    </row>
    <row r="154" spans="1:23" s="28" customFormat="1">
      <c r="A154" s="223" t="str">
        <f t="shared" si="70"/>
        <v>811041431111</v>
      </c>
      <c r="B154" s="29">
        <v>8110</v>
      </c>
      <c r="C154" s="30">
        <v>4143</v>
      </c>
      <c r="D154" s="229">
        <v>11</v>
      </c>
      <c r="E154" s="229">
        <v>1</v>
      </c>
      <c r="F154" s="229">
        <v>1</v>
      </c>
      <c r="G154" s="31" t="s">
        <v>1030</v>
      </c>
      <c r="H154" s="32"/>
      <c r="I154" s="32"/>
      <c r="J154" s="32">
        <f t="shared" si="72"/>
        <v>0</v>
      </c>
      <c r="K154" s="32"/>
      <c r="L154" s="32"/>
      <c r="M154" s="288">
        <f t="shared" si="73"/>
        <v>0</v>
      </c>
      <c r="N154" s="288">
        <f t="shared" si="55"/>
        <v>0</v>
      </c>
      <c r="P154" s="25"/>
      <c r="Q154" s="25"/>
      <c r="R154" s="25"/>
      <c r="S154" s="25"/>
      <c r="T154" s="25"/>
      <c r="U154" s="25"/>
      <c r="V154" s="25"/>
      <c r="W154" s="25"/>
    </row>
    <row r="155" spans="1:23" s="28" customFormat="1" ht="18">
      <c r="A155" s="223" t="str">
        <f t="shared" si="70"/>
        <v>8110414312</v>
      </c>
      <c r="B155" s="268">
        <v>8110</v>
      </c>
      <c r="C155" s="269">
        <v>4143</v>
      </c>
      <c r="D155" s="270">
        <v>12</v>
      </c>
      <c r="E155" s="270"/>
      <c r="F155" s="270"/>
      <c r="G155" s="271" t="s">
        <v>1031</v>
      </c>
      <c r="H155" s="272">
        <f>+H156</f>
        <v>0</v>
      </c>
      <c r="I155" s="272">
        <f>+I156</f>
        <v>0</v>
      </c>
      <c r="J155" s="272">
        <f t="shared" si="72"/>
        <v>0</v>
      </c>
      <c r="K155" s="272">
        <f t="shared" ref="K155:L155" si="82">+K156</f>
        <v>0</v>
      </c>
      <c r="L155" s="272">
        <f t="shared" si="82"/>
        <v>0</v>
      </c>
      <c r="M155" s="286">
        <f t="shared" si="73"/>
        <v>0</v>
      </c>
      <c r="N155" s="273">
        <f t="shared" si="55"/>
        <v>0</v>
      </c>
      <c r="P155" s="25"/>
      <c r="Q155" s="25"/>
      <c r="R155" s="25"/>
      <c r="S155" s="25"/>
      <c r="T155" s="25"/>
      <c r="U155" s="25"/>
      <c r="V155" s="25"/>
      <c r="W155" s="25"/>
    </row>
    <row r="156" spans="1:23" s="28" customFormat="1" ht="18">
      <c r="A156" s="223" t="str">
        <f t="shared" si="70"/>
        <v>81104143121</v>
      </c>
      <c r="B156" s="279">
        <v>8110</v>
      </c>
      <c r="C156" s="280">
        <v>4143</v>
      </c>
      <c r="D156" s="281">
        <v>12</v>
      </c>
      <c r="E156" s="281">
        <v>1</v>
      </c>
      <c r="F156" s="281"/>
      <c r="G156" s="277" t="s">
        <v>1031</v>
      </c>
      <c r="H156" s="278">
        <f>SUM(H157)</f>
        <v>0</v>
      </c>
      <c r="I156" s="278">
        <f>SUM(I157)</f>
        <v>0</v>
      </c>
      <c r="J156" s="278">
        <f t="shared" si="72"/>
        <v>0</v>
      </c>
      <c r="K156" s="278">
        <f t="shared" ref="K156:L156" si="83">SUM(K157)</f>
        <v>0</v>
      </c>
      <c r="L156" s="278">
        <f t="shared" si="83"/>
        <v>0</v>
      </c>
      <c r="M156" s="287">
        <f t="shared" si="73"/>
        <v>0</v>
      </c>
      <c r="N156" s="287">
        <f>L156-J156</f>
        <v>0</v>
      </c>
      <c r="P156" s="25"/>
      <c r="Q156" s="25"/>
      <c r="R156" s="25"/>
      <c r="S156" s="25"/>
      <c r="T156" s="25"/>
      <c r="U156" s="25"/>
      <c r="V156" s="25"/>
      <c r="W156" s="25"/>
    </row>
    <row r="157" spans="1:23" s="28" customFormat="1" ht="21" customHeight="1">
      <c r="A157" s="223" t="str">
        <f t="shared" si="70"/>
        <v>811041431211</v>
      </c>
      <c r="B157" s="29">
        <v>8110</v>
      </c>
      <c r="C157" s="30">
        <v>4143</v>
      </c>
      <c r="D157" s="229">
        <v>12</v>
      </c>
      <c r="E157" s="229">
        <v>1</v>
      </c>
      <c r="F157" s="229">
        <v>1</v>
      </c>
      <c r="G157" s="36" t="s">
        <v>1031</v>
      </c>
      <c r="H157" s="32"/>
      <c r="I157" s="32"/>
      <c r="J157" s="32">
        <f t="shared" si="72"/>
        <v>0</v>
      </c>
      <c r="K157" s="32"/>
      <c r="L157" s="32"/>
      <c r="M157" s="288">
        <f t="shared" si="73"/>
        <v>0</v>
      </c>
      <c r="N157" s="288">
        <f>L157-J157</f>
        <v>0</v>
      </c>
      <c r="P157" s="25"/>
      <c r="Q157" s="25"/>
      <c r="R157" s="25"/>
      <c r="S157" s="25"/>
      <c r="T157" s="25"/>
      <c r="U157" s="25"/>
      <c r="V157" s="25"/>
      <c r="W157" s="25"/>
    </row>
    <row r="158" spans="1:23" s="28" customFormat="1">
      <c r="A158" s="223" t="str">
        <f t="shared" si="70"/>
        <v>81104144</v>
      </c>
      <c r="B158" s="262">
        <v>8110</v>
      </c>
      <c r="C158" s="263">
        <v>4144</v>
      </c>
      <c r="D158" s="264"/>
      <c r="E158" s="264"/>
      <c r="F158" s="264"/>
      <c r="G158" s="265" t="s">
        <v>113</v>
      </c>
      <c r="H158" s="266">
        <f>SUM(H159)</f>
        <v>0</v>
      </c>
      <c r="I158" s="266">
        <f>SUM(I159)</f>
        <v>0</v>
      </c>
      <c r="J158" s="266">
        <f t="shared" si="72"/>
        <v>0</v>
      </c>
      <c r="K158" s="266">
        <f t="shared" ref="K158:L159" si="84">SUM(K159)</f>
        <v>0</v>
      </c>
      <c r="L158" s="266">
        <f t="shared" si="84"/>
        <v>0</v>
      </c>
      <c r="M158" s="285">
        <f t="shared" si="73"/>
        <v>0</v>
      </c>
      <c r="N158" s="267">
        <f t="shared" si="55"/>
        <v>0</v>
      </c>
      <c r="P158" s="25"/>
      <c r="Q158" s="25"/>
      <c r="R158" s="25"/>
      <c r="S158" s="25"/>
      <c r="T158" s="25"/>
      <c r="U158" s="25"/>
      <c r="V158" s="25"/>
      <c r="W158" s="25"/>
    </row>
    <row r="159" spans="1:23" s="28" customFormat="1">
      <c r="A159" s="223" t="str">
        <f t="shared" si="70"/>
        <v>811041441</v>
      </c>
      <c r="B159" s="268">
        <v>8110</v>
      </c>
      <c r="C159" s="269">
        <v>4144</v>
      </c>
      <c r="D159" s="270">
        <v>1</v>
      </c>
      <c r="E159" s="270"/>
      <c r="F159" s="270"/>
      <c r="G159" s="271" t="s">
        <v>113</v>
      </c>
      <c r="H159" s="272">
        <f>SUM(H160)</f>
        <v>0</v>
      </c>
      <c r="I159" s="272">
        <f>SUM(I160)</f>
        <v>0</v>
      </c>
      <c r="J159" s="272">
        <f t="shared" si="72"/>
        <v>0</v>
      </c>
      <c r="K159" s="272">
        <f t="shared" si="84"/>
        <v>0</v>
      </c>
      <c r="L159" s="272">
        <f t="shared" si="84"/>
        <v>0</v>
      </c>
      <c r="M159" s="286">
        <f t="shared" si="73"/>
        <v>0</v>
      </c>
      <c r="N159" s="273">
        <f t="shared" si="55"/>
        <v>0</v>
      </c>
      <c r="P159" s="25"/>
      <c r="Q159" s="25"/>
      <c r="R159" s="25"/>
      <c r="S159" s="25"/>
      <c r="T159" s="25"/>
      <c r="U159" s="25"/>
      <c r="V159" s="25"/>
      <c r="W159" s="25"/>
    </row>
    <row r="160" spans="1:23" s="28" customFormat="1">
      <c r="A160" s="223" t="str">
        <f t="shared" si="70"/>
        <v>8110414411</v>
      </c>
      <c r="B160" s="279">
        <v>8110</v>
      </c>
      <c r="C160" s="280">
        <v>4144</v>
      </c>
      <c r="D160" s="281">
        <v>1</v>
      </c>
      <c r="E160" s="281">
        <v>1</v>
      </c>
      <c r="F160" s="281"/>
      <c r="G160" s="277" t="s">
        <v>113</v>
      </c>
      <c r="H160" s="278">
        <f>SUM(H161:H164)</f>
        <v>0</v>
      </c>
      <c r="I160" s="278">
        <f>SUM(I161:I164)</f>
        <v>0</v>
      </c>
      <c r="J160" s="278">
        <f t="shared" si="72"/>
        <v>0</v>
      </c>
      <c r="K160" s="278">
        <f t="shared" ref="K160:L160" si="85">SUM(K161:K164)</f>
        <v>0</v>
      </c>
      <c r="L160" s="278">
        <f t="shared" si="85"/>
        <v>0</v>
      </c>
      <c r="M160" s="287">
        <f t="shared" si="73"/>
        <v>0</v>
      </c>
      <c r="N160" s="295">
        <f t="shared" si="55"/>
        <v>0</v>
      </c>
      <c r="P160" s="25"/>
      <c r="Q160" s="25"/>
      <c r="R160" s="25"/>
      <c r="S160" s="25"/>
      <c r="T160" s="25"/>
      <c r="U160" s="25"/>
      <c r="V160" s="25"/>
      <c r="W160" s="25"/>
    </row>
    <row r="161" spans="1:23" s="28" customFormat="1">
      <c r="A161" s="223" t="str">
        <f t="shared" si="70"/>
        <v>81104144111</v>
      </c>
      <c r="B161" s="29">
        <v>8110</v>
      </c>
      <c r="C161" s="30">
        <v>4144</v>
      </c>
      <c r="D161" s="229">
        <v>1</v>
      </c>
      <c r="E161" s="229">
        <v>1</v>
      </c>
      <c r="F161" s="229">
        <v>1</v>
      </c>
      <c r="G161" s="31" t="s">
        <v>79</v>
      </c>
      <c r="H161" s="33"/>
      <c r="I161" s="33"/>
      <c r="J161" s="33">
        <f t="shared" si="72"/>
        <v>0</v>
      </c>
      <c r="K161" s="33"/>
      <c r="L161" s="33"/>
      <c r="M161" s="289">
        <f t="shared" si="73"/>
        <v>0</v>
      </c>
      <c r="N161" s="297">
        <f t="shared" si="55"/>
        <v>0</v>
      </c>
      <c r="P161" s="25"/>
      <c r="Q161" s="25"/>
      <c r="R161" s="25"/>
      <c r="S161" s="25"/>
      <c r="T161" s="25"/>
      <c r="U161" s="25"/>
      <c r="V161" s="25"/>
      <c r="W161" s="25"/>
    </row>
    <row r="162" spans="1:23" s="28" customFormat="1">
      <c r="A162" s="223" t="str">
        <f t="shared" si="70"/>
        <v>81104144112</v>
      </c>
      <c r="B162" s="29">
        <v>8110</v>
      </c>
      <c r="C162" s="30">
        <v>4144</v>
      </c>
      <c r="D162" s="229">
        <v>1</v>
      </c>
      <c r="E162" s="229">
        <v>1</v>
      </c>
      <c r="F162" s="229">
        <v>2</v>
      </c>
      <c r="G162" s="31" t="s">
        <v>80</v>
      </c>
      <c r="H162" s="33"/>
      <c r="I162" s="33"/>
      <c r="J162" s="33">
        <f t="shared" si="72"/>
        <v>0</v>
      </c>
      <c r="K162" s="33"/>
      <c r="L162" s="33"/>
      <c r="M162" s="289">
        <f t="shared" si="73"/>
        <v>0</v>
      </c>
      <c r="N162" s="297">
        <f t="shared" si="55"/>
        <v>0</v>
      </c>
      <c r="P162" s="25"/>
      <c r="Q162" s="25"/>
      <c r="R162" s="25"/>
      <c r="S162" s="25"/>
      <c r="T162" s="25"/>
      <c r="U162" s="25"/>
      <c r="V162" s="25"/>
      <c r="W162" s="25"/>
    </row>
    <row r="163" spans="1:23" s="28" customFormat="1">
      <c r="A163" s="223" t="str">
        <f t="shared" si="70"/>
        <v>81104144113</v>
      </c>
      <c r="B163" s="29">
        <v>8110</v>
      </c>
      <c r="C163" s="30">
        <v>4144</v>
      </c>
      <c r="D163" s="229">
        <v>1</v>
      </c>
      <c r="E163" s="229">
        <v>1</v>
      </c>
      <c r="F163" s="229">
        <v>3</v>
      </c>
      <c r="G163" s="31" t="s">
        <v>81</v>
      </c>
      <c r="H163" s="33"/>
      <c r="I163" s="33"/>
      <c r="J163" s="33">
        <f t="shared" si="72"/>
        <v>0</v>
      </c>
      <c r="K163" s="33"/>
      <c r="L163" s="33"/>
      <c r="M163" s="289">
        <f t="shared" si="73"/>
        <v>0</v>
      </c>
      <c r="N163" s="297">
        <f t="shared" si="55"/>
        <v>0</v>
      </c>
      <c r="P163" s="25"/>
      <c r="Q163" s="25"/>
      <c r="R163" s="25"/>
      <c r="S163" s="25"/>
      <c r="T163" s="25"/>
      <c r="U163" s="25"/>
      <c r="V163" s="25"/>
      <c r="W163" s="25"/>
    </row>
    <row r="164" spans="1:23" s="28" customFormat="1">
      <c r="A164" s="223" t="str">
        <f t="shared" si="70"/>
        <v>81104144114</v>
      </c>
      <c r="B164" s="29">
        <v>8110</v>
      </c>
      <c r="C164" s="30">
        <v>4144</v>
      </c>
      <c r="D164" s="229">
        <v>1</v>
      </c>
      <c r="E164" s="229">
        <v>1</v>
      </c>
      <c r="F164" s="229">
        <v>4</v>
      </c>
      <c r="G164" s="31" t="s">
        <v>82</v>
      </c>
      <c r="H164" s="33"/>
      <c r="I164" s="33"/>
      <c r="J164" s="33">
        <f t="shared" si="72"/>
        <v>0</v>
      </c>
      <c r="K164" s="33"/>
      <c r="L164" s="33"/>
      <c r="M164" s="289">
        <f t="shared" si="73"/>
        <v>0</v>
      </c>
      <c r="N164" s="297">
        <f t="shared" si="55"/>
        <v>0</v>
      </c>
      <c r="P164" s="25"/>
      <c r="Q164" s="25"/>
      <c r="R164" s="25"/>
      <c r="S164" s="25"/>
      <c r="T164" s="25"/>
      <c r="U164" s="25"/>
      <c r="V164" s="25"/>
      <c r="W164" s="25"/>
    </row>
    <row r="165" spans="1:23" s="28" customFormat="1" ht="27">
      <c r="A165" s="223" t="str">
        <f t="shared" si="70"/>
        <v>81104145</v>
      </c>
      <c r="B165" s="262">
        <v>8110</v>
      </c>
      <c r="C165" s="263">
        <v>4145</v>
      </c>
      <c r="D165" s="264"/>
      <c r="E165" s="264"/>
      <c r="F165" s="264"/>
      <c r="G165" s="265" t="s">
        <v>1032</v>
      </c>
      <c r="H165" s="266">
        <f>+H166</f>
        <v>0</v>
      </c>
      <c r="I165" s="266">
        <f>+I166</f>
        <v>0</v>
      </c>
      <c r="J165" s="266">
        <f t="shared" si="72"/>
        <v>0</v>
      </c>
      <c r="K165" s="266">
        <f t="shared" ref="K165:L166" si="86">+K166</f>
        <v>0</v>
      </c>
      <c r="L165" s="266">
        <f t="shared" si="86"/>
        <v>0</v>
      </c>
      <c r="M165" s="285">
        <f t="shared" si="73"/>
        <v>0</v>
      </c>
      <c r="N165" s="267">
        <f t="shared" si="55"/>
        <v>0</v>
      </c>
      <c r="P165" s="25"/>
      <c r="Q165" s="25"/>
      <c r="R165" s="25"/>
      <c r="S165" s="25"/>
      <c r="T165" s="25"/>
      <c r="U165" s="25"/>
      <c r="V165" s="25"/>
      <c r="W165" s="25"/>
    </row>
    <row r="166" spans="1:23" s="28" customFormat="1" ht="27">
      <c r="A166" s="223" t="str">
        <f t="shared" si="70"/>
        <v>811041451</v>
      </c>
      <c r="B166" s="268">
        <v>8110</v>
      </c>
      <c r="C166" s="269">
        <v>4145</v>
      </c>
      <c r="D166" s="270">
        <v>1</v>
      </c>
      <c r="E166" s="270"/>
      <c r="F166" s="270"/>
      <c r="G166" s="271" t="s">
        <v>1032</v>
      </c>
      <c r="H166" s="272">
        <f>+H167</f>
        <v>0</v>
      </c>
      <c r="I166" s="272">
        <f>+I167</f>
        <v>0</v>
      </c>
      <c r="J166" s="272">
        <f t="shared" si="72"/>
        <v>0</v>
      </c>
      <c r="K166" s="272">
        <f t="shared" si="86"/>
        <v>0</v>
      </c>
      <c r="L166" s="272">
        <f t="shared" si="86"/>
        <v>0</v>
      </c>
      <c r="M166" s="286">
        <f t="shared" si="73"/>
        <v>0</v>
      </c>
      <c r="N166" s="273">
        <f t="shared" si="55"/>
        <v>0</v>
      </c>
      <c r="P166" s="25"/>
      <c r="Q166" s="25"/>
      <c r="R166" s="25"/>
      <c r="S166" s="25"/>
      <c r="T166" s="25"/>
      <c r="U166" s="25"/>
      <c r="V166" s="25"/>
      <c r="W166" s="25"/>
    </row>
    <row r="167" spans="1:23" s="28" customFormat="1" ht="18">
      <c r="A167" s="223" t="str">
        <f t="shared" si="70"/>
        <v>8110414511</v>
      </c>
      <c r="B167" s="279">
        <v>8110</v>
      </c>
      <c r="C167" s="280">
        <v>4145</v>
      </c>
      <c r="D167" s="281">
        <v>1</v>
      </c>
      <c r="E167" s="281">
        <v>1</v>
      </c>
      <c r="F167" s="281"/>
      <c r="G167" s="277" t="s">
        <v>1032</v>
      </c>
      <c r="H167" s="278">
        <f>SUM(H168)</f>
        <v>0</v>
      </c>
      <c r="I167" s="278">
        <f>SUM(I168)</f>
        <v>0</v>
      </c>
      <c r="J167" s="278">
        <f t="shared" si="72"/>
        <v>0</v>
      </c>
      <c r="K167" s="278">
        <f t="shared" ref="K167:L167" si="87">SUM(K168)</f>
        <v>0</v>
      </c>
      <c r="L167" s="278">
        <f t="shared" si="87"/>
        <v>0</v>
      </c>
      <c r="M167" s="287">
        <f t="shared" si="73"/>
        <v>0</v>
      </c>
      <c r="N167" s="295">
        <f t="shared" si="55"/>
        <v>0</v>
      </c>
      <c r="P167" s="25"/>
      <c r="Q167" s="25"/>
      <c r="R167" s="25"/>
      <c r="S167" s="25"/>
      <c r="T167" s="25"/>
      <c r="U167" s="25"/>
      <c r="V167" s="25"/>
      <c r="W167" s="25"/>
    </row>
    <row r="168" spans="1:23" s="28" customFormat="1" ht="21" customHeight="1">
      <c r="A168" s="223" t="str">
        <f t="shared" si="70"/>
        <v>81104145111</v>
      </c>
      <c r="B168" s="29">
        <v>8110</v>
      </c>
      <c r="C168" s="30">
        <v>4145</v>
      </c>
      <c r="D168" s="229">
        <v>1</v>
      </c>
      <c r="E168" s="229">
        <v>1</v>
      </c>
      <c r="F168" s="229">
        <v>1</v>
      </c>
      <c r="G168" s="31" t="s">
        <v>1032</v>
      </c>
      <c r="H168" s="33"/>
      <c r="I168" s="33"/>
      <c r="J168" s="33">
        <f t="shared" si="72"/>
        <v>0</v>
      </c>
      <c r="K168" s="33"/>
      <c r="L168" s="33"/>
      <c r="M168" s="289">
        <f t="shared" si="73"/>
        <v>0</v>
      </c>
      <c r="N168" s="297">
        <f t="shared" si="55"/>
        <v>0</v>
      </c>
      <c r="P168" s="25"/>
      <c r="Q168" s="25"/>
      <c r="R168" s="25"/>
      <c r="S168" s="25"/>
      <c r="T168" s="25"/>
      <c r="U168" s="25"/>
      <c r="V168" s="25"/>
      <c r="W168" s="25"/>
    </row>
    <row r="169" spans="1:23" s="28" customFormat="1">
      <c r="A169" s="223" t="str">
        <f t="shared" si="70"/>
        <v>81104149</v>
      </c>
      <c r="B169" s="262">
        <v>8110</v>
      </c>
      <c r="C169" s="263">
        <v>4149</v>
      </c>
      <c r="D169" s="264"/>
      <c r="E169" s="264"/>
      <c r="F169" s="264"/>
      <c r="G169" s="265" t="s">
        <v>114</v>
      </c>
      <c r="H169" s="266">
        <f>SUM(H170)</f>
        <v>0</v>
      </c>
      <c r="I169" s="266">
        <f>SUM(I170)</f>
        <v>0</v>
      </c>
      <c r="J169" s="266">
        <f t="shared" si="72"/>
        <v>0</v>
      </c>
      <c r="K169" s="266">
        <f t="shared" ref="K169:L170" si="88">SUM(K170)</f>
        <v>0</v>
      </c>
      <c r="L169" s="266">
        <f t="shared" si="88"/>
        <v>0</v>
      </c>
      <c r="M169" s="285">
        <f t="shared" si="73"/>
        <v>0</v>
      </c>
      <c r="N169" s="267">
        <f t="shared" si="55"/>
        <v>0</v>
      </c>
      <c r="P169" s="25"/>
      <c r="Q169" s="25"/>
      <c r="R169" s="25"/>
      <c r="S169" s="25"/>
      <c r="T169" s="25"/>
      <c r="U169" s="25"/>
      <c r="V169" s="25"/>
      <c r="W169" s="25"/>
    </row>
    <row r="170" spans="1:23" s="28" customFormat="1">
      <c r="A170" s="223" t="str">
        <f t="shared" si="70"/>
        <v>811041491</v>
      </c>
      <c r="B170" s="268">
        <v>8110</v>
      </c>
      <c r="C170" s="269">
        <v>4149</v>
      </c>
      <c r="D170" s="270">
        <v>1</v>
      </c>
      <c r="E170" s="270"/>
      <c r="F170" s="270"/>
      <c r="G170" s="271" t="s">
        <v>114</v>
      </c>
      <c r="H170" s="272">
        <f>SUM(H171)</f>
        <v>0</v>
      </c>
      <c r="I170" s="272">
        <f>SUM(I171)</f>
        <v>0</v>
      </c>
      <c r="J170" s="272">
        <f t="shared" si="72"/>
        <v>0</v>
      </c>
      <c r="K170" s="272">
        <f t="shared" si="88"/>
        <v>0</v>
      </c>
      <c r="L170" s="272">
        <f t="shared" si="88"/>
        <v>0</v>
      </c>
      <c r="M170" s="286">
        <f t="shared" si="73"/>
        <v>0</v>
      </c>
      <c r="N170" s="273">
        <f t="shared" si="55"/>
        <v>0</v>
      </c>
      <c r="P170" s="25"/>
      <c r="Q170" s="25"/>
      <c r="R170" s="25"/>
      <c r="S170" s="25"/>
      <c r="T170" s="25"/>
      <c r="U170" s="25"/>
      <c r="V170" s="25"/>
      <c r="W170" s="25"/>
    </row>
    <row r="171" spans="1:23" s="28" customFormat="1">
      <c r="A171" s="223" t="str">
        <f t="shared" si="70"/>
        <v>8110414911</v>
      </c>
      <c r="B171" s="279">
        <v>8110</v>
      </c>
      <c r="C171" s="280">
        <v>4149</v>
      </c>
      <c r="D171" s="281">
        <v>1</v>
      </c>
      <c r="E171" s="281">
        <v>1</v>
      </c>
      <c r="F171" s="281"/>
      <c r="G171" s="277" t="s">
        <v>114</v>
      </c>
      <c r="H171" s="278">
        <f>H172</f>
        <v>0</v>
      </c>
      <c r="I171" s="278">
        <f>I172</f>
        <v>0</v>
      </c>
      <c r="J171" s="278">
        <f t="shared" si="72"/>
        <v>0</v>
      </c>
      <c r="K171" s="278">
        <f t="shared" ref="K171:L171" si="89">K172</f>
        <v>0</v>
      </c>
      <c r="L171" s="278">
        <f t="shared" si="89"/>
        <v>0</v>
      </c>
      <c r="M171" s="287">
        <f t="shared" si="73"/>
        <v>0</v>
      </c>
      <c r="N171" s="295">
        <f t="shared" si="55"/>
        <v>0</v>
      </c>
      <c r="P171" s="25"/>
      <c r="Q171" s="25"/>
      <c r="R171" s="25"/>
      <c r="S171" s="25"/>
      <c r="T171" s="25"/>
      <c r="U171" s="25"/>
      <c r="V171" s="25"/>
      <c r="W171" s="25"/>
    </row>
    <row r="172" spans="1:23" s="28" customFormat="1">
      <c r="A172" s="223" t="str">
        <f t="shared" si="70"/>
        <v>81104149111</v>
      </c>
      <c r="B172" s="29">
        <v>8110</v>
      </c>
      <c r="C172" s="30">
        <v>4149</v>
      </c>
      <c r="D172" s="229">
        <v>1</v>
      </c>
      <c r="E172" s="229">
        <v>1</v>
      </c>
      <c r="F172" s="229">
        <v>1</v>
      </c>
      <c r="G172" s="31" t="s">
        <v>114</v>
      </c>
      <c r="H172" s="32"/>
      <c r="I172" s="32"/>
      <c r="J172" s="32">
        <f t="shared" si="72"/>
        <v>0</v>
      </c>
      <c r="K172" s="32"/>
      <c r="L172" s="32"/>
      <c r="M172" s="288">
        <f t="shared" si="73"/>
        <v>0</v>
      </c>
      <c r="N172" s="296">
        <f t="shared" si="55"/>
        <v>0</v>
      </c>
      <c r="P172" s="25"/>
      <c r="Q172" s="25"/>
      <c r="R172" s="25"/>
      <c r="S172" s="25"/>
      <c r="T172" s="25"/>
      <c r="U172" s="25"/>
      <c r="V172" s="25"/>
      <c r="W172" s="25"/>
    </row>
    <row r="173" spans="1:23" s="28" customFormat="1">
      <c r="A173" s="223" t="str">
        <f t="shared" si="70"/>
        <v>Subtotal (12)</v>
      </c>
      <c r="B173" s="224" t="s">
        <v>87</v>
      </c>
      <c r="C173" s="34"/>
      <c r="D173" s="236"/>
      <c r="E173" s="236"/>
      <c r="F173" s="236"/>
      <c r="G173" s="31"/>
      <c r="H173" s="26">
        <f>+H169+H158+H103+H165+H98</f>
        <v>0</v>
      </c>
      <c r="I173" s="26">
        <f>+I169+I158+I103+I165+I98</f>
        <v>0</v>
      </c>
      <c r="J173" s="26">
        <f t="shared" si="72"/>
        <v>0</v>
      </c>
      <c r="K173" s="26">
        <f t="shared" ref="K173:L173" si="90">+K169+K158+K103+K165+K98</f>
        <v>0</v>
      </c>
      <c r="L173" s="26">
        <f t="shared" si="90"/>
        <v>0</v>
      </c>
      <c r="M173" s="290">
        <f t="shared" si="73"/>
        <v>0</v>
      </c>
      <c r="N173" s="27">
        <f t="shared" si="55"/>
        <v>0</v>
      </c>
      <c r="P173" s="25"/>
      <c r="Q173" s="25"/>
      <c r="R173" s="25"/>
      <c r="S173" s="25"/>
      <c r="T173" s="25"/>
      <c r="U173" s="25"/>
      <c r="V173" s="25"/>
      <c r="W173" s="25"/>
    </row>
    <row r="174" spans="1:23" s="28" customFormat="1">
      <c r="A174" s="223" t="str">
        <f t="shared" si="70"/>
        <v>81104150</v>
      </c>
      <c r="B174" s="238">
        <v>8110</v>
      </c>
      <c r="C174" s="239">
        <v>4150</v>
      </c>
      <c r="D174" s="240"/>
      <c r="E174" s="240"/>
      <c r="F174" s="240"/>
      <c r="G174" s="241" t="s">
        <v>1033</v>
      </c>
      <c r="H174" s="242">
        <f>+H175+H190</f>
        <v>0</v>
      </c>
      <c r="I174" s="242">
        <f>+I175+I190</f>
        <v>0</v>
      </c>
      <c r="J174" s="242">
        <f t="shared" si="72"/>
        <v>0</v>
      </c>
      <c r="K174" s="242">
        <f t="shared" ref="K174:L174" si="91">+K175+K190</f>
        <v>0</v>
      </c>
      <c r="L174" s="242">
        <f t="shared" si="91"/>
        <v>0</v>
      </c>
      <c r="M174" s="284">
        <f t="shared" si="73"/>
        <v>0</v>
      </c>
      <c r="N174" s="243">
        <f t="shared" si="55"/>
        <v>0</v>
      </c>
      <c r="P174" s="25"/>
      <c r="Q174" s="25"/>
      <c r="R174" s="25"/>
      <c r="S174" s="25"/>
      <c r="T174" s="25"/>
      <c r="U174" s="25"/>
      <c r="V174" s="25"/>
      <c r="W174" s="25"/>
    </row>
    <row r="175" spans="1:23" s="28" customFormat="1">
      <c r="A175" s="223" t="str">
        <f t="shared" si="70"/>
        <v>81104151</v>
      </c>
      <c r="B175" s="262">
        <v>8110</v>
      </c>
      <c r="C175" s="263">
        <v>4151</v>
      </c>
      <c r="D175" s="264"/>
      <c r="E175" s="264"/>
      <c r="F175" s="264"/>
      <c r="G175" s="265" t="s">
        <v>1034</v>
      </c>
      <c r="H175" s="266">
        <f>SUM(H176)</f>
        <v>0</v>
      </c>
      <c r="I175" s="266">
        <f>SUM(I176)</f>
        <v>0</v>
      </c>
      <c r="J175" s="266">
        <f t="shared" si="72"/>
        <v>0</v>
      </c>
      <c r="K175" s="266">
        <f t="shared" ref="K175:L175" si="92">SUM(K176)</f>
        <v>0</v>
      </c>
      <c r="L175" s="266">
        <f t="shared" si="92"/>
        <v>0</v>
      </c>
      <c r="M175" s="285">
        <f t="shared" si="73"/>
        <v>0</v>
      </c>
      <c r="N175" s="267">
        <f t="shared" si="55"/>
        <v>0</v>
      </c>
      <c r="P175" s="25"/>
      <c r="Q175" s="25"/>
      <c r="R175" s="25"/>
      <c r="S175" s="25"/>
      <c r="T175" s="25"/>
      <c r="U175" s="25"/>
      <c r="V175" s="25"/>
      <c r="W175" s="25"/>
    </row>
    <row r="176" spans="1:23" s="28" customFormat="1">
      <c r="A176" s="223" t="str">
        <f t="shared" si="70"/>
        <v>811041511</v>
      </c>
      <c r="B176" s="268">
        <v>8110</v>
      </c>
      <c r="C176" s="269">
        <v>4151</v>
      </c>
      <c r="D176" s="270">
        <v>1</v>
      </c>
      <c r="E176" s="270"/>
      <c r="F176" s="270"/>
      <c r="G176" s="271" t="s">
        <v>1034</v>
      </c>
      <c r="H176" s="272">
        <f>H177+H181</f>
        <v>0</v>
      </c>
      <c r="I176" s="272">
        <f>I177+I181</f>
        <v>0</v>
      </c>
      <c r="J176" s="272">
        <f t="shared" si="72"/>
        <v>0</v>
      </c>
      <c r="K176" s="272">
        <f t="shared" ref="K176:L176" si="93">K177+K181</f>
        <v>0</v>
      </c>
      <c r="L176" s="272">
        <f t="shared" si="93"/>
        <v>0</v>
      </c>
      <c r="M176" s="286">
        <f t="shared" si="73"/>
        <v>0</v>
      </c>
      <c r="N176" s="273">
        <f t="shared" si="55"/>
        <v>0</v>
      </c>
      <c r="P176" s="25"/>
      <c r="Q176" s="25"/>
      <c r="R176" s="25"/>
      <c r="S176" s="25"/>
      <c r="T176" s="25"/>
      <c r="U176" s="25"/>
      <c r="V176" s="25"/>
      <c r="W176" s="25"/>
    </row>
    <row r="177" spans="1:23" s="28" customFormat="1" ht="18">
      <c r="A177" s="223" t="str">
        <f t="shared" si="70"/>
        <v>8110415111</v>
      </c>
      <c r="B177" s="279">
        <v>8110</v>
      </c>
      <c r="C177" s="280">
        <v>4151</v>
      </c>
      <c r="D177" s="281">
        <v>1</v>
      </c>
      <c r="E177" s="281">
        <v>1</v>
      </c>
      <c r="F177" s="281"/>
      <c r="G177" s="277" t="s">
        <v>115</v>
      </c>
      <c r="H177" s="278">
        <f>SUM(H178:H180)</f>
        <v>0</v>
      </c>
      <c r="I177" s="278">
        <f>SUM(I178:I180)</f>
        <v>0</v>
      </c>
      <c r="J177" s="278">
        <f t="shared" si="72"/>
        <v>0</v>
      </c>
      <c r="K177" s="278">
        <f t="shared" ref="K177:L177" si="94">SUM(K178:K180)</f>
        <v>0</v>
      </c>
      <c r="L177" s="278">
        <f t="shared" si="94"/>
        <v>0</v>
      </c>
      <c r="M177" s="287">
        <f t="shared" si="73"/>
        <v>0</v>
      </c>
      <c r="N177" s="295">
        <f t="shared" si="55"/>
        <v>0</v>
      </c>
      <c r="P177" s="25"/>
      <c r="Q177" s="25"/>
      <c r="R177" s="25"/>
      <c r="S177" s="25"/>
      <c r="T177" s="25"/>
      <c r="U177" s="25"/>
      <c r="V177" s="25"/>
      <c r="W177" s="25"/>
    </row>
    <row r="178" spans="1:23" s="28" customFormat="1">
      <c r="A178" s="223" t="str">
        <f t="shared" si="70"/>
        <v>81104151111</v>
      </c>
      <c r="B178" s="29">
        <v>8110</v>
      </c>
      <c r="C178" s="30">
        <v>4151</v>
      </c>
      <c r="D178" s="229">
        <v>1</v>
      </c>
      <c r="E178" s="229">
        <v>1</v>
      </c>
      <c r="F178" s="229">
        <v>1</v>
      </c>
      <c r="G178" s="31" t="s">
        <v>116</v>
      </c>
      <c r="H178" s="32"/>
      <c r="I178" s="32"/>
      <c r="J178" s="32">
        <f t="shared" si="72"/>
        <v>0</v>
      </c>
      <c r="K178" s="32"/>
      <c r="L178" s="32"/>
      <c r="M178" s="288">
        <f t="shared" si="73"/>
        <v>0</v>
      </c>
      <c r="N178" s="296">
        <f t="shared" si="55"/>
        <v>0</v>
      </c>
      <c r="P178" s="25"/>
      <c r="Q178" s="25"/>
      <c r="R178" s="25"/>
      <c r="S178" s="25"/>
      <c r="T178" s="25"/>
      <c r="U178" s="25"/>
      <c r="V178" s="25"/>
      <c r="W178" s="25"/>
    </row>
    <row r="179" spans="1:23" s="28" customFormat="1">
      <c r="A179" s="223" t="str">
        <f t="shared" si="70"/>
        <v>81104151112</v>
      </c>
      <c r="B179" s="29">
        <v>8110</v>
      </c>
      <c r="C179" s="30">
        <v>4151</v>
      </c>
      <c r="D179" s="229">
        <v>1</v>
      </c>
      <c r="E179" s="229">
        <v>1</v>
      </c>
      <c r="F179" s="229">
        <v>2</v>
      </c>
      <c r="G179" s="31" t="s">
        <v>117</v>
      </c>
      <c r="H179" s="32"/>
      <c r="I179" s="32"/>
      <c r="J179" s="32">
        <f t="shared" si="72"/>
        <v>0</v>
      </c>
      <c r="K179" s="32"/>
      <c r="L179" s="32"/>
      <c r="M179" s="288">
        <f t="shared" si="73"/>
        <v>0</v>
      </c>
      <c r="N179" s="296">
        <f t="shared" si="55"/>
        <v>0</v>
      </c>
      <c r="P179" s="25"/>
      <c r="Q179" s="25"/>
      <c r="R179" s="25"/>
      <c r="S179" s="25"/>
      <c r="T179" s="25"/>
      <c r="U179" s="25"/>
      <c r="V179" s="25"/>
      <c r="W179" s="25"/>
    </row>
    <row r="180" spans="1:23" s="28" customFormat="1">
      <c r="A180" s="223" t="str">
        <f t="shared" si="70"/>
        <v>81104151113</v>
      </c>
      <c r="B180" s="29">
        <v>8110</v>
      </c>
      <c r="C180" s="30">
        <v>4151</v>
      </c>
      <c r="D180" s="229">
        <v>1</v>
      </c>
      <c r="E180" s="229">
        <v>1</v>
      </c>
      <c r="F180" s="229">
        <v>3</v>
      </c>
      <c r="G180" s="31" t="s">
        <v>118</v>
      </c>
      <c r="H180" s="32"/>
      <c r="I180" s="32"/>
      <c r="J180" s="32">
        <f t="shared" si="72"/>
        <v>0</v>
      </c>
      <c r="K180" s="32"/>
      <c r="L180" s="32"/>
      <c r="M180" s="288">
        <f t="shared" si="73"/>
        <v>0</v>
      </c>
      <c r="N180" s="296">
        <f t="shared" ref="N180:N246" si="95">L180-J180</f>
        <v>0</v>
      </c>
      <c r="P180" s="25"/>
      <c r="Q180" s="25"/>
      <c r="R180" s="25"/>
      <c r="S180" s="25"/>
      <c r="T180" s="25"/>
      <c r="U180" s="25"/>
      <c r="V180" s="25"/>
      <c r="W180" s="25"/>
    </row>
    <row r="181" spans="1:23" s="28" customFormat="1">
      <c r="A181" s="223" t="str">
        <f t="shared" si="70"/>
        <v>8110415112</v>
      </c>
      <c r="B181" s="279">
        <v>8110</v>
      </c>
      <c r="C181" s="280">
        <v>4151</v>
      </c>
      <c r="D181" s="281">
        <v>1</v>
      </c>
      <c r="E181" s="281">
        <v>2</v>
      </c>
      <c r="F181" s="281"/>
      <c r="G181" s="277" t="s">
        <v>1035</v>
      </c>
      <c r="H181" s="278">
        <f>SUM(H182:H189)</f>
        <v>0</v>
      </c>
      <c r="I181" s="278">
        <f>SUM(I182:I189)</f>
        <v>0</v>
      </c>
      <c r="J181" s="278">
        <f t="shared" si="72"/>
        <v>0</v>
      </c>
      <c r="K181" s="278">
        <f t="shared" ref="K181:L181" si="96">SUM(K182:K189)</f>
        <v>0</v>
      </c>
      <c r="L181" s="278">
        <f t="shared" si="96"/>
        <v>0</v>
      </c>
      <c r="M181" s="287">
        <f t="shared" si="73"/>
        <v>0</v>
      </c>
      <c r="N181" s="295">
        <f t="shared" si="55"/>
        <v>0</v>
      </c>
      <c r="P181" s="25"/>
      <c r="Q181" s="25"/>
      <c r="R181" s="25"/>
      <c r="S181" s="25"/>
      <c r="T181" s="25"/>
      <c r="U181" s="25"/>
      <c r="V181" s="25"/>
      <c r="W181" s="25"/>
    </row>
    <row r="182" spans="1:23" s="28" customFormat="1">
      <c r="A182" s="223" t="str">
        <f t="shared" si="70"/>
        <v>81104151121</v>
      </c>
      <c r="B182" s="29">
        <v>8110</v>
      </c>
      <c r="C182" s="30">
        <v>4151</v>
      </c>
      <c r="D182" s="229">
        <v>1</v>
      </c>
      <c r="E182" s="229">
        <v>2</v>
      </c>
      <c r="F182" s="229">
        <v>1</v>
      </c>
      <c r="G182" s="31" t="s">
        <v>200</v>
      </c>
      <c r="H182" s="32"/>
      <c r="I182" s="32"/>
      <c r="J182" s="32">
        <f t="shared" si="72"/>
        <v>0</v>
      </c>
      <c r="K182" s="32"/>
      <c r="L182" s="32"/>
      <c r="M182" s="288">
        <f t="shared" si="73"/>
        <v>0</v>
      </c>
      <c r="N182" s="296">
        <f t="shared" ref="N182:N189" si="97">L182-J182</f>
        <v>0</v>
      </c>
      <c r="P182" s="25"/>
      <c r="Q182" s="25"/>
      <c r="R182" s="25"/>
      <c r="S182" s="25"/>
      <c r="T182" s="25"/>
      <c r="U182" s="25"/>
      <c r="V182" s="25"/>
      <c r="W182" s="25"/>
    </row>
    <row r="183" spans="1:23" s="28" customFormat="1">
      <c r="A183" s="223" t="str">
        <f t="shared" si="70"/>
        <v>81104151122</v>
      </c>
      <c r="B183" s="29">
        <v>8110</v>
      </c>
      <c r="C183" s="30">
        <v>4151</v>
      </c>
      <c r="D183" s="229">
        <v>1</v>
      </c>
      <c r="E183" s="229">
        <v>2</v>
      </c>
      <c r="F183" s="229">
        <v>2</v>
      </c>
      <c r="G183" s="31" t="s">
        <v>1036</v>
      </c>
      <c r="H183" s="32"/>
      <c r="I183" s="32"/>
      <c r="J183" s="32">
        <f t="shared" si="72"/>
        <v>0</v>
      </c>
      <c r="K183" s="32"/>
      <c r="L183" s="32"/>
      <c r="M183" s="288">
        <f t="shared" si="73"/>
        <v>0</v>
      </c>
      <c r="N183" s="296">
        <f t="shared" si="97"/>
        <v>0</v>
      </c>
      <c r="P183" s="25"/>
      <c r="Q183" s="25"/>
      <c r="R183" s="25"/>
      <c r="S183" s="25"/>
      <c r="T183" s="25"/>
      <c r="U183" s="25"/>
      <c r="V183" s="25"/>
      <c r="W183" s="25"/>
    </row>
    <row r="184" spans="1:23" s="28" customFormat="1">
      <c r="A184" s="223" t="str">
        <f t="shared" si="70"/>
        <v>81104151123</v>
      </c>
      <c r="B184" s="29">
        <v>8110</v>
      </c>
      <c r="C184" s="30">
        <v>4151</v>
      </c>
      <c r="D184" s="229">
        <v>1</v>
      </c>
      <c r="E184" s="229">
        <v>2</v>
      </c>
      <c r="F184" s="229">
        <v>3</v>
      </c>
      <c r="G184" s="31" t="s">
        <v>201</v>
      </c>
      <c r="H184" s="32"/>
      <c r="I184" s="32"/>
      <c r="J184" s="32">
        <f t="shared" si="72"/>
        <v>0</v>
      </c>
      <c r="K184" s="32"/>
      <c r="L184" s="32"/>
      <c r="M184" s="288">
        <f t="shared" si="73"/>
        <v>0</v>
      </c>
      <c r="N184" s="296">
        <f t="shared" si="97"/>
        <v>0</v>
      </c>
      <c r="P184" s="25"/>
      <c r="Q184" s="25"/>
      <c r="R184" s="25"/>
      <c r="S184" s="25"/>
      <c r="T184" s="25"/>
      <c r="U184" s="25"/>
      <c r="V184" s="25"/>
      <c r="W184" s="25"/>
    </row>
    <row r="185" spans="1:23" s="28" customFormat="1">
      <c r="A185" s="223" t="str">
        <f t="shared" si="70"/>
        <v>81104151124</v>
      </c>
      <c r="B185" s="29">
        <v>8110</v>
      </c>
      <c r="C185" s="30">
        <v>4151</v>
      </c>
      <c r="D185" s="229">
        <v>1</v>
      </c>
      <c r="E185" s="229">
        <v>2</v>
      </c>
      <c r="F185" s="229">
        <v>4</v>
      </c>
      <c r="G185" s="31" t="s">
        <v>202</v>
      </c>
      <c r="H185" s="32"/>
      <c r="I185" s="32"/>
      <c r="J185" s="32">
        <f t="shared" si="72"/>
        <v>0</v>
      </c>
      <c r="K185" s="32"/>
      <c r="L185" s="32"/>
      <c r="M185" s="288">
        <f t="shared" si="73"/>
        <v>0</v>
      </c>
      <c r="N185" s="296">
        <f t="shared" si="97"/>
        <v>0</v>
      </c>
      <c r="P185" s="25"/>
      <c r="Q185" s="25"/>
      <c r="R185" s="25"/>
      <c r="S185" s="25"/>
      <c r="T185" s="25"/>
      <c r="U185" s="25"/>
      <c r="V185" s="25"/>
      <c r="W185" s="25"/>
    </row>
    <row r="186" spans="1:23" s="28" customFormat="1">
      <c r="A186" s="223" t="str">
        <f t="shared" si="70"/>
        <v>81104151125</v>
      </c>
      <c r="B186" s="29">
        <v>8110</v>
      </c>
      <c r="C186" s="30">
        <v>4151</v>
      </c>
      <c r="D186" s="229">
        <v>1</v>
      </c>
      <c r="E186" s="229">
        <v>2</v>
      </c>
      <c r="F186" s="229">
        <v>5</v>
      </c>
      <c r="G186" s="31" t="s">
        <v>203</v>
      </c>
      <c r="H186" s="32"/>
      <c r="I186" s="32"/>
      <c r="J186" s="32">
        <f t="shared" si="72"/>
        <v>0</v>
      </c>
      <c r="K186" s="32"/>
      <c r="L186" s="32"/>
      <c r="M186" s="288">
        <f t="shared" si="73"/>
        <v>0</v>
      </c>
      <c r="N186" s="296">
        <f t="shared" si="97"/>
        <v>0</v>
      </c>
      <c r="P186" s="25"/>
      <c r="Q186" s="25"/>
      <c r="R186" s="25"/>
      <c r="S186" s="25"/>
      <c r="T186" s="25"/>
      <c r="U186" s="25"/>
      <c r="V186" s="25"/>
      <c r="W186" s="25"/>
    </row>
    <row r="187" spans="1:23" s="28" customFormat="1">
      <c r="A187" s="223" t="str">
        <f t="shared" si="70"/>
        <v>81104151126</v>
      </c>
      <c r="B187" s="29">
        <v>8110</v>
      </c>
      <c r="C187" s="30">
        <v>4151</v>
      </c>
      <c r="D187" s="229">
        <v>1</v>
      </c>
      <c r="E187" s="229">
        <v>2</v>
      </c>
      <c r="F187" s="229">
        <v>6</v>
      </c>
      <c r="G187" s="31" t="s">
        <v>204</v>
      </c>
      <c r="H187" s="32"/>
      <c r="I187" s="32"/>
      <c r="J187" s="32">
        <f t="shared" si="72"/>
        <v>0</v>
      </c>
      <c r="K187" s="32"/>
      <c r="L187" s="32"/>
      <c r="M187" s="288">
        <f t="shared" si="73"/>
        <v>0</v>
      </c>
      <c r="N187" s="296">
        <f t="shared" si="97"/>
        <v>0</v>
      </c>
      <c r="P187" s="25"/>
      <c r="Q187" s="25"/>
      <c r="R187" s="25"/>
      <c r="S187" s="25"/>
      <c r="T187" s="25"/>
      <c r="U187" s="25"/>
      <c r="V187" s="25"/>
      <c r="W187" s="25"/>
    </row>
    <row r="188" spans="1:23" s="28" customFormat="1" ht="27">
      <c r="A188" s="223" t="str">
        <f t="shared" si="70"/>
        <v>81104151127</v>
      </c>
      <c r="B188" s="29">
        <v>8110</v>
      </c>
      <c r="C188" s="30">
        <v>4151</v>
      </c>
      <c r="D188" s="229">
        <v>1</v>
      </c>
      <c r="E188" s="229">
        <v>2</v>
      </c>
      <c r="F188" s="229">
        <v>7</v>
      </c>
      <c r="G188" s="31" t="s">
        <v>1037</v>
      </c>
      <c r="H188" s="32"/>
      <c r="I188" s="32"/>
      <c r="J188" s="32">
        <f t="shared" si="72"/>
        <v>0</v>
      </c>
      <c r="K188" s="32"/>
      <c r="L188" s="32"/>
      <c r="M188" s="288">
        <f t="shared" si="73"/>
        <v>0</v>
      </c>
      <c r="N188" s="296">
        <f t="shared" si="97"/>
        <v>0</v>
      </c>
      <c r="P188" s="25"/>
      <c r="Q188" s="25"/>
      <c r="R188" s="25"/>
      <c r="S188" s="25"/>
      <c r="T188" s="25"/>
      <c r="U188" s="25"/>
      <c r="V188" s="25"/>
      <c r="W188" s="25"/>
    </row>
    <row r="189" spans="1:23" s="28" customFormat="1" ht="27">
      <c r="A189" s="223" t="str">
        <f t="shared" si="70"/>
        <v>81104151128</v>
      </c>
      <c r="B189" s="29">
        <v>8110</v>
      </c>
      <c r="C189" s="30">
        <v>4151</v>
      </c>
      <c r="D189" s="229">
        <v>1</v>
      </c>
      <c r="E189" s="229">
        <v>2</v>
      </c>
      <c r="F189" s="229">
        <v>8</v>
      </c>
      <c r="G189" s="31" t="s">
        <v>1067</v>
      </c>
      <c r="H189" s="32"/>
      <c r="I189" s="32"/>
      <c r="J189" s="32">
        <f t="shared" si="72"/>
        <v>0</v>
      </c>
      <c r="K189" s="32"/>
      <c r="L189" s="32"/>
      <c r="M189" s="288">
        <f t="shared" si="73"/>
        <v>0</v>
      </c>
      <c r="N189" s="296">
        <f t="shared" si="97"/>
        <v>0</v>
      </c>
      <c r="P189" s="25"/>
      <c r="Q189" s="25"/>
      <c r="R189" s="25"/>
      <c r="S189" s="25"/>
      <c r="T189" s="25"/>
      <c r="U189" s="25"/>
      <c r="V189" s="25"/>
      <c r="W189" s="25"/>
    </row>
    <row r="190" spans="1:23" s="28" customFormat="1" ht="27">
      <c r="A190" s="223" t="str">
        <f t="shared" si="70"/>
        <v>81104154</v>
      </c>
      <c r="B190" s="262">
        <v>8110</v>
      </c>
      <c r="C190" s="263">
        <v>4154</v>
      </c>
      <c r="D190" s="264"/>
      <c r="E190" s="264"/>
      <c r="F190" s="264"/>
      <c r="G190" s="265" t="s">
        <v>1038</v>
      </c>
      <c r="H190" s="266">
        <f>+H191</f>
        <v>0</v>
      </c>
      <c r="I190" s="266">
        <f>+I191</f>
        <v>0</v>
      </c>
      <c r="J190" s="266">
        <f t="shared" si="72"/>
        <v>0</v>
      </c>
      <c r="K190" s="266">
        <f t="shared" ref="K190:L190" si="98">+K191</f>
        <v>0</v>
      </c>
      <c r="L190" s="266">
        <f t="shared" si="98"/>
        <v>0</v>
      </c>
      <c r="M190" s="285">
        <f t="shared" si="73"/>
        <v>0</v>
      </c>
      <c r="N190" s="267">
        <f t="shared" si="95"/>
        <v>0</v>
      </c>
      <c r="P190" s="25"/>
      <c r="Q190" s="25"/>
      <c r="R190" s="25"/>
      <c r="S190" s="25"/>
      <c r="T190" s="25"/>
      <c r="U190" s="25"/>
      <c r="V190" s="25"/>
      <c r="W190" s="25"/>
    </row>
    <row r="191" spans="1:23" s="28" customFormat="1" ht="27">
      <c r="A191" s="223" t="str">
        <f t="shared" si="70"/>
        <v>811041541</v>
      </c>
      <c r="B191" s="268">
        <v>8110</v>
      </c>
      <c r="C191" s="269">
        <v>4154</v>
      </c>
      <c r="D191" s="270">
        <v>1</v>
      </c>
      <c r="E191" s="270"/>
      <c r="F191" s="270"/>
      <c r="G191" s="271" t="s">
        <v>1038</v>
      </c>
      <c r="H191" s="272">
        <f>H192</f>
        <v>0</v>
      </c>
      <c r="I191" s="272">
        <f>I192</f>
        <v>0</v>
      </c>
      <c r="J191" s="272">
        <f t="shared" si="72"/>
        <v>0</v>
      </c>
      <c r="K191" s="272">
        <f t="shared" ref="K191:L192" si="99">K192</f>
        <v>0</v>
      </c>
      <c r="L191" s="272">
        <f t="shared" si="99"/>
        <v>0</v>
      </c>
      <c r="M191" s="286">
        <f t="shared" si="73"/>
        <v>0</v>
      </c>
      <c r="N191" s="273">
        <f t="shared" si="95"/>
        <v>0</v>
      </c>
      <c r="P191" s="25"/>
      <c r="Q191" s="25"/>
      <c r="R191" s="25"/>
      <c r="S191" s="25"/>
      <c r="T191" s="25"/>
      <c r="U191" s="25"/>
      <c r="V191" s="25"/>
      <c r="W191" s="25"/>
    </row>
    <row r="192" spans="1:23" s="28" customFormat="1" ht="18">
      <c r="A192" s="223" t="str">
        <f t="shared" si="70"/>
        <v>8110415411</v>
      </c>
      <c r="B192" s="279">
        <v>8110</v>
      </c>
      <c r="C192" s="280">
        <v>4154</v>
      </c>
      <c r="D192" s="281">
        <v>1</v>
      </c>
      <c r="E192" s="281">
        <v>1</v>
      </c>
      <c r="F192" s="281"/>
      <c r="G192" s="277" t="s">
        <v>1038</v>
      </c>
      <c r="H192" s="278">
        <f>H193</f>
        <v>0</v>
      </c>
      <c r="I192" s="278">
        <f>I193</f>
        <v>0</v>
      </c>
      <c r="J192" s="278">
        <f t="shared" si="72"/>
        <v>0</v>
      </c>
      <c r="K192" s="278">
        <f t="shared" si="99"/>
        <v>0</v>
      </c>
      <c r="L192" s="278">
        <f t="shared" si="99"/>
        <v>0</v>
      </c>
      <c r="M192" s="287">
        <f t="shared" si="73"/>
        <v>0</v>
      </c>
      <c r="N192" s="295">
        <f t="shared" si="95"/>
        <v>0</v>
      </c>
      <c r="P192" s="25"/>
      <c r="Q192" s="25"/>
      <c r="R192" s="25"/>
      <c r="S192" s="25"/>
      <c r="T192" s="25"/>
      <c r="U192" s="25"/>
      <c r="V192" s="25"/>
      <c r="W192" s="25"/>
    </row>
    <row r="193" spans="1:23" s="28" customFormat="1" ht="18">
      <c r="A193" s="223" t="str">
        <f t="shared" si="70"/>
        <v>81104151111</v>
      </c>
      <c r="B193" s="29">
        <v>8110</v>
      </c>
      <c r="C193" s="30">
        <v>4151</v>
      </c>
      <c r="D193" s="229">
        <v>1</v>
      </c>
      <c r="E193" s="229">
        <v>1</v>
      </c>
      <c r="F193" s="229">
        <v>1</v>
      </c>
      <c r="G193" s="31" t="s">
        <v>1038</v>
      </c>
      <c r="H193" s="32"/>
      <c r="I193" s="32"/>
      <c r="J193" s="32">
        <f t="shared" si="72"/>
        <v>0</v>
      </c>
      <c r="K193" s="32"/>
      <c r="L193" s="32"/>
      <c r="M193" s="288">
        <f t="shared" si="73"/>
        <v>0</v>
      </c>
      <c r="N193" s="296">
        <f t="shared" ref="N193" si="100">L193-J193</f>
        <v>0</v>
      </c>
      <c r="P193" s="25"/>
      <c r="Q193" s="25"/>
      <c r="R193" s="25"/>
      <c r="S193" s="25"/>
      <c r="T193" s="25"/>
      <c r="U193" s="25"/>
      <c r="V193" s="25"/>
      <c r="W193" s="25"/>
    </row>
    <row r="194" spans="1:23" s="28" customFormat="1" ht="19.5" customHeight="1">
      <c r="A194" s="223" t="str">
        <f t="shared" si="70"/>
        <v>Subtotal (12)</v>
      </c>
      <c r="B194" s="224" t="s">
        <v>87</v>
      </c>
      <c r="C194" s="225"/>
      <c r="D194" s="236"/>
      <c r="E194" s="236"/>
      <c r="F194" s="236"/>
      <c r="G194" s="31"/>
      <c r="H194" s="26">
        <f>+H176+H190</f>
        <v>0</v>
      </c>
      <c r="I194" s="26">
        <f>+I176+I190</f>
        <v>0</v>
      </c>
      <c r="J194" s="26">
        <f t="shared" si="72"/>
        <v>0</v>
      </c>
      <c r="K194" s="26">
        <f t="shared" ref="K194:L194" si="101">+K176+K190</f>
        <v>0</v>
      </c>
      <c r="L194" s="26">
        <f t="shared" si="101"/>
        <v>0</v>
      </c>
      <c r="M194" s="290">
        <f t="shared" si="73"/>
        <v>0</v>
      </c>
      <c r="N194" s="27">
        <f t="shared" si="95"/>
        <v>0</v>
      </c>
      <c r="P194" s="25"/>
      <c r="Q194" s="25"/>
      <c r="R194" s="25"/>
      <c r="S194" s="25"/>
      <c r="T194" s="25"/>
      <c r="U194" s="25"/>
      <c r="V194" s="25"/>
      <c r="W194" s="25"/>
    </row>
    <row r="195" spans="1:23" s="28" customFormat="1">
      <c r="A195" s="223" t="str">
        <f t="shared" si="70"/>
        <v>81104160</v>
      </c>
      <c r="B195" s="238">
        <v>8110</v>
      </c>
      <c r="C195" s="239">
        <v>4160</v>
      </c>
      <c r="D195" s="240"/>
      <c r="E195" s="240"/>
      <c r="F195" s="240"/>
      <c r="G195" s="241" t="s">
        <v>119</v>
      </c>
      <c r="H195" s="242">
        <f>+H196+H200+H205+H209+H213+H217+H224</f>
        <v>0</v>
      </c>
      <c r="I195" s="242">
        <f>+I196+I200+I205+I209+I213+I217+I224</f>
        <v>0</v>
      </c>
      <c r="J195" s="242">
        <f t="shared" si="72"/>
        <v>0</v>
      </c>
      <c r="K195" s="242">
        <f t="shared" ref="K195:L195" si="102">+K196+K200+K205+K209+K213+K217+K224</f>
        <v>0</v>
      </c>
      <c r="L195" s="242">
        <f t="shared" si="102"/>
        <v>0</v>
      </c>
      <c r="M195" s="284">
        <f t="shared" si="73"/>
        <v>0</v>
      </c>
      <c r="N195" s="243">
        <f t="shared" si="95"/>
        <v>0</v>
      </c>
      <c r="P195" s="25"/>
      <c r="Q195" s="25"/>
      <c r="R195" s="25"/>
      <c r="S195" s="25"/>
      <c r="T195" s="25"/>
      <c r="U195" s="25"/>
      <c r="V195" s="25"/>
      <c r="W195" s="25"/>
    </row>
    <row r="196" spans="1:23" s="28" customFormat="1">
      <c r="A196" s="223" t="str">
        <f t="shared" si="70"/>
        <v>81104162</v>
      </c>
      <c r="B196" s="262">
        <v>8110</v>
      </c>
      <c r="C196" s="263">
        <v>4162</v>
      </c>
      <c r="D196" s="264"/>
      <c r="E196" s="264"/>
      <c r="F196" s="264"/>
      <c r="G196" s="265" t="s">
        <v>79</v>
      </c>
      <c r="H196" s="266">
        <f t="shared" ref="H196:I198" si="103">SUM(H197)</f>
        <v>0</v>
      </c>
      <c r="I196" s="266">
        <f t="shared" si="103"/>
        <v>0</v>
      </c>
      <c r="J196" s="266">
        <f t="shared" si="72"/>
        <v>0</v>
      </c>
      <c r="K196" s="266">
        <f t="shared" ref="K196:L198" si="104">SUM(K197)</f>
        <v>0</v>
      </c>
      <c r="L196" s="266">
        <f t="shared" si="104"/>
        <v>0</v>
      </c>
      <c r="M196" s="285">
        <f t="shared" si="73"/>
        <v>0</v>
      </c>
      <c r="N196" s="267">
        <f t="shared" si="95"/>
        <v>0</v>
      </c>
      <c r="P196" s="25"/>
      <c r="Q196" s="25"/>
      <c r="R196" s="25"/>
      <c r="S196" s="25"/>
      <c r="T196" s="25"/>
      <c r="U196" s="25"/>
      <c r="V196" s="25"/>
      <c r="W196" s="25"/>
    </row>
    <row r="197" spans="1:23" s="28" customFormat="1">
      <c r="A197" s="223" t="str">
        <f t="shared" si="70"/>
        <v>811041621</v>
      </c>
      <c r="B197" s="268">
        <v>8110</v>
      </c>
      <c r="C197" s="269">
        <v>4162</v>
      </c>
      <c r="D197" s="270">
        <v>1</v>
      </c>
      <c r="E197" s="270"/>
      <c r="F197" s="270"/>
      <c r="G197" s="271" t="s">
        <v>79</v>
      </c>
      <c r="H197" s="272">
        <f t="shared" si="103"/>
        <v>0</v>
      </c>
      <c r="I197" s="272">
        <f t="shared" si="103"/>
        <v>0</v>
      </c>
      <c r="J197" s="272">
        <f t="shared" si="72"/>
        <v>0</v>
      </c>
      <c r="K197" s="272">
        <f t="shared" si="104"/>
        <v>0</v>
      </c>
      <c r="L197" s="272">
        <f t="shared" si="104"/>
        <v>0</v>
      </c>
      <c r="M197" s="286">
        <f t="shared" si="73"/>
        <v>0</v>
      </c>
      <c r="N197" s="273">
        <f t="shared" si="95"/>
        <v>0</v>
      </c>
      <c r="P197" s="25"/>
      <c r="Q197" s="25"/>
      <c r="R197" s="25"/>
      <c r="S197" s="25"/>
      <c r="T197" s="25"/>
      <c r="U197" s="25"/>
      <c r="V197" s="25"/>
      <c r="W197" s="25"/>
    </row>
    <row r="198" spans="1:23" s="28" customFormat="1">
      <c r="A198" s="223" t="str">
        <f t="shared" si="70"/>
        <v>8110416211</v>
      </c>
      <c r="B198" s="279">
        <v>8110</v>
      </c>
      <c r="C198" s="280">
        <v>4162</v>
      </c>
      <c r="D198" s="281">
        <v>1</v>
      </c>
      <c r="E198" s="281">
        <v>1</v>
      </c>
      <c r="F198" s="281"/>
      <c r="G198" s="277" t="s">
        <v>79</v>
      </c>
      <c r="H198" s="278">
        <f t="shared" si="103"/>
        <v>0</v>
      </c>
      <c r="I198" s="278">
        <f t="shared" si="103"/>
        <v>0</v>
      </c>
      <c r="J198" s="278">
        <f t="shared" si="72"/>
        <v>0</v>
      </c>
      <c r="K198" s="278">
        <f t="shared" si="104"/>
        <v>0</v>
      </c>
      <c r="L198" s="278">
        <f t="shared" si="104"/>
        <v>0</v>
      </c>
      <c r="M198" s="287">
        <f t="shared" si="73"/>
        <v>0</v>
      </c>
      <c r="N198" s="295">
        <f t="shared" si="95"/>
        <v>0</v>
      </c>
      <c r="P198" s="25"/>
      <c r="Q198" s="25"/>
      <c r="R198" s="25"/>
      <c r="S198" s="25"/>
      <c r="T198" s="25"/>
      <c r="U198" s="25"/>
      <c r="V198" s="25"/>
      <c r="W198" s="25"/>
    </row>
    <row r="199" spans="1:23" s="28" customFormat="1">
      <c r="A199" s="223" t="str">
        <f t="shared" si="70"/>
        <v>81104162111</v>
      </c>
      <c r="B199" s="29">
        <v>8110</v>
      </c>
      <c r="C199" s="30">
        <v>4162</v>
      </c>
      <c r="D199" s="229">
        <v>1</v>
      </c>
      <c r="E199" s="229">
        <v>1</v>
      </c>
      <c r="F199" s="229">
        <v>1</v>
      </c>
      <c r="G199" s="31" t="s">
        <v>121</v>
      </c>
      <c r="H199" s="32"/>
      <c r="I199" s="32"/>
      <c r="J199" s="32">
        <f t="shared" si="72"/>
        <v>0</v>
      </c>
      <c r="K199" s="32"/>
      <c r="L199" s="32"/>
      <c r="M199" s="288">
        <f t="shared" si="73"/>
        <v>0</v>
      </c>
      <c r="N199" s="296">
        <f t="shared" si="95"/>
        <v>0</v>
      </c>
      <c r="P199" s="25"/>
      <c r="Q199" s="25"/>
      <c r="R199" s="25"/>
      <c r="S199" s="25"/>
      <c r="T199" s="25"/>
      <c r="U199" s="25"/>
      <c r="V199" s="25"/>
      <c r="W199" s="25"/>
    </row>
    <row r="200" spans="1:23" s="28" customFormat="1">
      <c r="A200" s="223" t="str">
        <f t="shared" si="70"/>
        <v>81104163</v>
      </c>
      <c r="B200" s="262">
        <v>8110</v>
      </c>
      <c r="C200" s="263">
        <v>4163</v>
      </c>
      <c r="D200" s="264"/>
      <c r="E200" s="264"/>
      <c r="F200" s="264"/>
      <c r="G200" s="265" t="s">
        <v>122</v>
      </c>
      <c r="H200" s="266">
        <f>SUM(H201)</f>
        <v>0</v>
      </c>
      <c r="I200" s="266">
        <f>SUM(I201)</f>
        <v>0</v>
      </c>
      <c r="J200" s="266">
        <f t="shared" si="72"/>
        <v>0</v>
      </c>
      <c r="K200" s="266">
        <f t="shared" ref="K200:L201" si="105">SUM(K201)</f>
        <v>0</v>
      </c>
      <c r="L200" s="266">
        <f t="shared" si="105"/>
        <v>0</v>
      </c>
      <c r="M200" s="285">
        <f t="shared" si="73"/>
        <v>0</v>
      </c>
      <c r="N200" s="267">
        <f t="shared" si="95"/>
        <v>0</v>
      </c>
      <c r="P200" s="25"/>
      <c r="Q200" s="25"/>
      <c r="R200" s="25"/>
      <c r="S200" s="25"/>
      <c r="T200" s="25"/>
      <c r="U200" s="25"/>
      <c r="V200" s="25"/>
      <c r="W200" s="25"/>
    </row>
    <row r="201" spans="1:23" s="28" customFormat="1">
      <c r="A201" s="223" t="str">
        <f t="shared" si="70"/>
        <v>811041631</v>
      </c>
      <c r="B201" s="268">
        <v>8110</v>
      </c>
      <c r="C201" s="269">
        <v>4163</v>
      </c>
      <c r="D201" s="270">
        <v>1</v>
      </c>
      <c r="E201" s="270"/>
      <c r="F201" s="270"/>
      <c r="G201" s="271" t="s">
        <v>122</v>
      </c>
      <c r="H201" s="272">
        <f>SUM(H202)</f>
        <v>0</v>
      </c>
      <c r="I201" s="272">
        <f>SUM(I202)</f>
        <v>0</v>
      </c>
      <c r="J201" s="272">
        <f t="shared" si="72"/>
        <v>0</v>
      </c>
      <c r="K201" s="272">
        <f t="shared" si="105"/>
        <v>0</v>
      </c>
      <c r="L201" s="272">
        <f t="shared" si="105"/>
        <v>0</v>
      </c>
      <c r="M201" s="286">
        <f t="shared" si="73"/>
        <v>0</v>
      </c>
      <c r="N201" s="273">
        <f t="shared" si="95"/>
        <v>0</v>
      </c>
      <c r="P201" s="25"/>
      <c r="Q201" s="25"/>
      <c r="R201" s="25"/>
      <c r="S201" s="25"/>
      <c r="T201" s="25"/>
      <c r="U201" s="25"/>
      <c r="V201" s="25"/>
      <c r="W201" s="25"/>
    </row>
    <row r="202" spans="1:23" s="28" customFormat="1">
      <c r="A202" s="223" t="str">
        <f t="shared" si="70"/>
        <v>8110416311</v>
      </c>
      <c r="B202" s="279">
        <v>8110</v>
      </c>
      <c r="C202" s="280">
        <v>4163</v>
      </c>
      <c r="D202" s="281">
        <v>1</v>
      </c>
      <c r="E202" s="281">
        <v>1</v>
      </c>
      <c r="F202" s="281"/>
      <c r="G202" s="277" t="s">
        <v>122</v>
      </c>
      <c r="H202" s="278">
        <f>SUM(H203:H204)</f>
        <v>0</v>
      </c>
      <c r="I202" s="278">
        <f>SUM(I203:I204)</f>
        <v>0</v>
      </c>
      <c r="J202" s="278">
        <f t="shared" si="72"/>
        <v>0</v>
      </c>
      <c r="K202" s="278">
        <f t="shared" ref="K202:L202" si="106">SUM(K203:K204)</f>
        <v>0</v>
      </c>
      <c r="L202" s="278">
        <f t="shared" si="106"/>
        <v>0</v>
      </c>
      <c r="M202" s="287">
        <f t="shared" si="73"/>
        <v>0</v>
      </c>
      <c r="N202" s="295">
        <f t="shared" si="95"/>
        <v>0</v>
      </c>
      <c r="P202" s="25"/>
      <c r="Q202" s="25"/>
      <c r="R202" s="25"/>
      <c r="S202" s="25"/>
      <c r="T202" s="25"/>
      <c r="U202" s="25"/>
      <c r="V202" s="25"/>
      <c r="W202" s="25"/>
    </row>
    <row r="203" spans="1:23" s="28" customFormat="1">
      <c r="A203" s="223" t="str">
        <f t="shared" si="70"/>
        <v>81104163111</v>
      </c>
      <c r="B203" s="29">
        <v>8110</v>
      </c>
      <c r="C203" s="30">
        <v>4163</v>
      </c>
      <c r="D203" s="229">
        <v>1</v>
      </c>
      <c r="E203" s="229">
        <v>1</v>
      </c>
      <c r="F203" s="229">
        <v>1</v>
      </c>
      <c r="G203" s="31" t="s">
        <v>123</v>
      </c>
      <c r="H203" s="32"/>
      <c r="I203" s="32"/>
      <c r="J203" s="32">
        <f t="shared" si="72"/>
        <v>0</v>
      </c>
      <c r="K203" s="32"/>
      <c r="L203" s="32"/>
      <c r="M203" s="288">
        <f t="shared" si="73"/>
        <v>0</v>
      </c>
      <c r="N203" s="296">
        <f t="shared" si="95"/>
        <v>0</v>
      </c>
      <c r="P203" s="25"/>
      <c r="Q203" s="25"/>
      <c r="R203" s="25"/>
      <c r="S203" s="25"/>
      <c r="T203" s="25"/>
      <c r="U203" s="25"/>
      <c r="V203" s="25"/>
      <c r="W203" s="25"/>
    </row>
    <row r="204" spans="1:23" s="28" customFormat="1">
      <c r="A204" s="223" t="str">
        <f t="shared" si="70"/>
        <v>81104163112</v>
      </c>
      <c r="B204" s="29">
        <v>8110</v>
      </c>
      <c r="C204" s="30">
        <v>4163</v>
      </c>
      <c r="D204" s="229">
        <v>1</v>
      </c>
      <c r="E204" s="229">
        <v>1</v>
      </c>
      <c r="F204" s="229">
        <v>2</v>
      </c>
      <c r="G204" s="31" t="s">
        <v>124</v>
      </c>
      <c r="H204" s="32"/>
      <c r="I204" s="32"/>
      <c r="J204" s="32">
        <f t="shared" si="72"/>
        <v>0</v>
      </c>
      <c r="K204" s="32"/>
      <c r="L204" s="32"/>
      <c r="M204" s="288">
        <f t="shared" si="73"/>
        <v>0</v>
      </c>
      <c r="N204" s="296">
        <f t="shared" si="95"/>
        <v>0</v>
      </c>
      <c r="P204" s="25"/>
      <c r="Q204" s="25"/>
      <c r="R204" s="25"/>
      <c r="S204" s="25"/>
      <c r="T204" s="25"/>
      <c r="U204" s="25"/>
      <c r="V204" s="25"/>
      <c r="W204" s="25"/>
    </row>
    <row r="205" spans="1:23" s="28" customFormat="1">
      <c r="A205" s="223" t="str">
        <f t="shared" ref="A205:A268" si="107">B205&amp;C205&amp;D205&amp;E205&amp;F205</f>
        <v>81104164</v>
      </c>
      <c r="B205" s="262">
        <v>8110</v>
      </c>
      <c r="C205" s="263">
        <v>4164</v>
      </c>
      <c r="D205" s="264"/>
      <c r="E205" s="264"/>
      <c r="F205" s="264"/>
      <c r="G205" s="265" t="s">
        <v>125</v>
      </c>
      <c r="H205" s="266">
        <f t="shared" ref="H205:I207" si="108">SUM(H206)</f>
        <v>0</v>
      </c>
      <c r="I205" s="266">
        <f t="shared" si="108"/>
        <v>0</v>
      </c>
      <c r="J205" s="266">
        <f t="shared" si="72"/>
        <v>0</v>
      </c>
      <c r="K205" s="266">
        <f t="shared" ref="K205:L207" si="109">SUM(K206)</f>
        <v>0</v>
      </c>
      <c r="L205" s="266">
        <f t="shared" si="109"/>
        <v>0</v>
      </c>
      <c r="M205" s="285">
        <f t="shared" si="73"/>
        <v>0</v>
      </c>
      <c r="N205" s="267">
        <f t="shared" si="95"/>
        <v>0</v>
      </c>
      <c r="P205" s="25"/>
      <c r="Q205" s="25"/>
      <c r="R205" s="25"/>
      <c r="S205" s="25"/>
      <c r="T205" s="25"/>
      <c r="U205" s="25"/>
      <c r="V205" s="25"/>
      <c r="W205" s="25"/>
    </row>
    <row r="206" spans="1:23" s="28" customFormat="1">
      <c r="A206" s="223" t="str">
        <f t="shared" si="107"/>
        <v>811041641</v>
      </c>
      <c r="B206" s="268">
        <v>8110</v>
      </c>
      <c r="C206" s="269">
        <v>4164</v>
      </c>
      <c r="D206" s="270">
        <v>1</v>
      </c>
      <c r="E206" s="270"/>
      <c r="F206" s="270"/>
      <c r="G206" s="271" t="s">
        <v>125</v>
      </c>
      <c r="H206" s="272">
        <f t="shared" si="108"/>
        <v>0</v>
      </c>
      <c r="I206" s="272">
        <f t="shared" si="108"/>
        <v>0</v>
      </c>
      <c r="J206" s="272">
        <f t="shared" ref="J206:J269" si="110">H206+I206</f>
        <v>0</v>
      </c>
      <c r="K206" s="272">
        <f t="shared" si="109"/>
        <v>0</v>
      </c>
      <c r="L206" s="272">
        <f t="shared" si="109"/>
        <v>0</v>
      </c>
      <c r="M206" s="286">
        <f t="shared" ref="M206:M269" si="111">IFERROR(L206/J206*100,0)</f>
        <v>0</v>
      </c>
      <c r="N206" s="273">
        <f t="shared" si="95"/>
        <v>0</v>
      </c>
      <c r="P206" s="25"/>
      <c r="Q206" s="25"/>
      <c r="R206" s="25"/>
      <c r="S206" s="25"/>
      <c r="T206" s="25"/>
      <c r="U206" s="25"/>
      <c r="V206" s="25"/>
      <c r="W206" s="25"/>
    </row>
    <row r="207" spans="1:23" s="28" customFormat="1">
      <c r="A207" s="223" t="str">
        <f t="shared" si="107"/>
        <v>8110416411</v>
      </c>
      <c r="B207" s="279">
        <v>8110</v>
      </c>
      <c r="C207" s="280">
        <v>4164</v>
      </c>
      <c r="D207" s="281">
        <v>1</v>
      </c>
      <c r="E207" s="281">
        <v>1</v>
      </c>
      <c r="F207" s="281"/>
      <c r="G207" s="277" t="s">
        <v>125</v>
      </c>
      <c r="H207" s="278">
        <f t="shared" si="108"/>
        <v>0</v>
      </c>
      <c r="I207" s="278">
        <f t="shared" si="108"/>
        <v>0</v>
      </c>
      <c r="J207" s="278">
        <f t="shared" si="110"/>
        <v>0</v>
      </c>
      <c r="K207" s="278">
        <f t="shared" si="109"/>
        <v>0</v>
      </c>
      <c r="L207" s="278">
        <f t="shared" si="109"/>
        <v>0</v>
      </c>
      <c r="M207" s="287">
        <f t="shared" si="111"/>
        <v>0</v>
      </c>
      <c r="N207" s="295">
        <f t="shared" si="95"/>
        <v>0</v>
      </c>
      <c r="P207" s="25"/>
      <c r="Q207" s="25"/>
      <c r="R207" s="25"/>
      <c r="S207" s="25"/>
      <c r="T207" s="25"/>
      <c r="U207" s="25"/>
      <c r="V207" s="25"/>
      <c r="W207" s="25"/>
    </row>
    <row r="208" spans="1:23" s="28" customFormat="1">
      <c r="A208" s="223" t="str">
        <f t="shared" si="107"/>
        <v>81104164111</v>
      </c>
      <c r="B208" s="29">
        <v>8110</v>
      </c>
      <c r="C208" s="30">
        <v>4164</v>
      </c>
      <c r="D208" s="229">
        <v>1</v>
      </c>
      <c r="E208" s="229">
        <v>1</v>
      </c>
      <c r="F208" s="229">
        <v>1</v>
      </c>
      <c r="G208" s="31" t="s">
        <v>125</v>
      </c>
      <c r="H208" s="32"/>
      <c r="I208" s="32"/>
      <c r="J208" s="32">
        <f t="shared" si="110"/>
        <v>0</v>
      </c>
      <c r="K208" s="32"/>
      <c r="L208" s="32"/>
      <c r="M208" s="288">
        <f t="shared" si="111"/>
        <v>0</v>
      </c>
      <c r="N208" s="296">
        <f t="shared" si="95"/>
        <v>0</v>
      </c>
      <c r="P208" s="25"/>
      <c r="Q208" s="25"/>
      <c r="R208" s="25"/>
      <c r="S208" s="25"/>
      <c r="T208" s="25"/>
      <c r="U208" s="25"/>
      <c r="V208" s="25"/>
      <c r="W208" s="25"/>
    </row>
    <row r="209" spans="1:23" s="28" customFormat="1">
      <c r="A209" s="223" t="str">
        <f t="shared" si="107"/>
        <v>81104165</v>
      </c>
      <c r="B209" s="262">
        <v>8110</v>
      </c>
      <c r="C209" s="263">
        <v>4165</v>
      </c>
      <c r="D209" s="264"/>
      <c r="E209" s="264"/>
      <c r="F209" s="264"/>
      <c r="G209" s="265" t="s">
        <v>126</v>
      </c>
      <c r="H209" s="266">
        <f>SUM(H210)</f>
        <v>0</v>
      </c>
      <c r="I209" s="266">
        <f>SUM(I210)</f>
        <v>0</v>
      </c>
      <c r="J209" s="266">
        <f t="shared" si="110"/>
        <v>0</v>
      </c>
      <c r="K209" s="266">
        <f t="shared" ref="K209:L210" si="112">SUM(K210)</f>
        <v>0</v>
      </c>
      <c r="L209" s="266">
        <f t="shared" si="112"/>
        <v>0</v>
      </c>
      <c r="M209" s="285">
        <f t="shared" si="111"/>
        <v>0</v>
      </c>
      <c r="N209" s="267">
        <f t="shared" si="95"/>
        <v>0</v>
      </c>
      <c r="P209" s="25"/>
      <c r="Q209" s="25"/>
      <c r="R209" s="25"/>
      <c r="S209" s="25"/>
      <c r="T209" s="25"/>
      <c r="U209" s="25"/>
      <c r="V209" s="25"/>
      <c r="W209" s="25"/>
    </row>
    <row r="210" spans="1:23" s="28" customFormat="1">
      <c r="A210" s="223" t="str">
        <f t="shared" si="107"/>
        <v>811041651</v>
      </c>
      <c r="B210" s="268">
        <v>8110</v>
      </c>
      <c r="C210" s="269">
        <v>4165</v>
      </c>
      <c r="D210" s="270">
        <v>1</v>
      </c>
      <c r="E210" s="270"/>
      <c r="F210" s="270"/>
      <c r="G210" s="271" t="s">
        <v>126</v>
      </c>
      <c r="H210" s="272">
        <f>SUM(H211)</f>
        <v>0</v>
      </c>
      <c r="I210" s="272">
        <f>SUM(I211)</f>
        <v>0</v>
      </c>
      <c r="J210" s="272">
        <f t="shared" si="110"/>
        <v>0</v>
      </c>
      <c r="K210" s="272">
        <f t="shared" si="112"/>
        <v>0</v>
      </c>
      <c r="L210" s="272">
        <f t="shared" si="112"/>
        <v>0</v>
      </c>
      <c r="M210" s="286">
        <f t="shared" si="111"/>
        <v>0</v>
      </c>
      <c r="N210" s="273">
        <f t="shared" si="95"/>
        <v>0</v>
      </c>
      <c r="P210" s="25"/>
      <c r="Q210" s="25"/>
      <c r="R210" s="25"/>
      <c r="S210" s="25"/>
      <c r="T210" s="25"/>
      <c r="U210" s="25"/>
      <c r="V210" s="25"/>
      <c r="W210" s="25"/>
    </row>
    <row r="211" spans="1:23" s="28" customFormat="1">
      <c r="A211" s="223" t="str">
        <f t="shared" si="107"/>
        <v>8110416511</v>
      </c>
      <c r="B211" s="279">
        <v>8110</v>
      </c>
      <c r="C211" s="280">
        <v>4165</v>
      </c>
      <c r="D211" s="281">
        <v>1</v>
      </c>
      <c r="E211" s="281">
        <v>1</v>
      </c>
      <c r="F211" s="281"/>
      <c r="G211" s="277" t="s">
        <v>126</v>
      </c>
      <c r="H211" s="278">
        <f>H212</f>
        <v>0</v>
      </c>
      <c r="I211" s="278">
        <f>I212</f>
        <v>0</v>
      </c>
      <c r="J211" s="278">
        <f t="shared" si="110"/>
        <v>0</v>
      </c>
      <c r="K211" s="278">
        <f t="shared" ref="K211:L211" si="113">K212</f>
        <v>0</v>
      </c>
      <c r="L211" s="278">
        <f t="shared" si="113"/>
        <v>0</v>
      </c>
      <c r="M211" s="287">
        <f t="shared" si="111"/>
        <v>0</v>
      </c>
      <c r="N211" s="295">
        <f t="shared" si="95"/>
        <v>0</v>
      </c>
      <c r="P211" s="25"/>
      <c r="Q211" s="25"/>
      <c r="R211" s="25"/>
      <c r="S211" s="25"/>
      <c r="T211" s="25"/>
      <c r="U211" s="25"/>
      <c r="V211" s="25"/>
      <c r="W211" s="25"/>
    </row>
    <row r="212" spans="1:23" s="28" customFormat="1">
      <c r="A212" s="223" t="str">
        <f t="shared" si="107"/>
        <v>81104165111</v>
      </c>
      <c r="B212" s="29">
        <v>8110</v>
      </c>
      <c r="C212" s="30">
        <v>4165</v>
      </c>
      <c r="D212" s="229">
        <v>1</v>
      </c>
      <c r="E212" s="229">
        <v>1</v>
      </c>
      <c r="F212" s="229">
        <v>1</v>
      </c>
      <c r="G212" s="31" t="s">
        <v>126</v>
      </c>
      <c r="H212" s="32"/>
      <c r="I212" s="32"/>
      <c r="J212" s="32">
        <f t="shared" si="110"/>
        <v>0</v>
      </c>
      <c r="K212" s="32"/>
      <c r="L212" s="32"/>
      <c r="M212" s="288">
        <f t="shared" si="111"/>
        <v>0</v>
      </c>
      <c r="N212" s="296">
        <f t="shared" si="95"/>
        <v>0</v>
      </c>
      <c r="P212" s="25"/>
      <c r="Q212" s="25"/>
      <c r="R212" s="25"/>
      <c r="S212" s="25"/>
      <c r="T212" s="25"/>
      <c r="U212" s="25"/>
      <c r="V212" s="25"/>
      <c r="W212" s="25"/>
    </row>
    <row r="213" spans="1:23" s="28" customFormat="1" ht="27">
      <c r="A213" s="223" t="str">
        <f t="shared" si="107"/>
        <v>81104166</v>
      </c>
      <c r="B213" s="262">
        <v>8110</v>
      </c>
      <c r="C213" s="263">
        <v>4166</v>
      </c>
      <c r="D213" s="264"/>
      <c r="E213" s="264"/>
      <c r="F213" s="264"/>
      <c r="G213" s="265" t="s">
        <v>1039</v>
      </c>
      <c r="H213" s="266">
        <f t="shared" ref="H213:I215" si="114">SUM(H214)</f>
        <v>0</v>
      </c>
      <c r="I213" s="266">
        <f t="shared" si="114"/>
        <v>0</v>
      </c>
      <c r="J213" s="266">
        <f t="shared" si="110"/>
        <v>0</v>
      </c>
      <c r="K213" s="266">
        <f t="shared" ref="K213:L215" si="115">SUM(K214)</f>
        <v>0</v>
      </c>
      <c r="L213" s="266">
        <f t="shared" si="115"/>
        <v>0</v>
      </c>
      <c r="M213" s="285">
        <f t="shared" si="111"/>
        <v>0</v>
      </c>
      <c r="N213" s="267">
        <f t="shared" si="95"/>
        <v>0</v>
      </c>
      <c r="P213" s="25"/>
      <c r="Q213" s="25"/>
      <c r="R213" s="25"/>
      <c r="S213" s="25"/>
      <c r="T213" s="25"/>
      <c r="U213" s="25"/>
      <c r="V213" s="25"/>
      <c r="W213" s="25"/>
    </row>
    <row r="214" spans="1:23" s="28" customFormat="1" ht="27">
      <c r="A214" s="223" t="str">
        <f t="shared" si="107"/>
        <v>811041661</v>
      </c>
      <c r="B214" s="268">
        <v>8110</v>
      </c>
      <c r="C214" s="269">
        <v>4166</v>
      </c>
      <c r="D214" s="270">
        <v>1</v>
      </c>
      <c r="E214" s="270"/>
      <c r="F214" s="270"/>
      <c r="G214" s="271" t="s">
        <v>1039</v>
      </c>
      <c r="H214" s="272">
        <f t="shared" si="114"/>
        <v>0</v>
      </c>
      <c r="I214" s="272">
        <f t="shared" si="114"/>
        <v>0</v>
      </c>
      <c r="J214" s="272">
        <f t="shared" si="110"/>
        <v>0</v>
      </c>
      <c r="K214" s="272">
        <f t="shared" si="115"/>
        <v>0</v>
      </c>
      <c r="L214" s="272">
        <f t="shared" si="115"/>
        <v>0</v>
      </c>
      <c r="M214" s="286">
        <f t="shared" si="111"/>
        <v>0</v>
      </c>
      <c r="N214" s="273">
        <f t="shared" si="95"/>
        <v>0</v>
      </c>
      <c r="P214" s="25"/>
      <c r="Q214" s="25"/>
      <c r="R214" s="25"/>
      <c r="S214" s="25"/>
      <c r="T214" s="25"/>
      <c r="U214" s="25"/>
      <c r="V214" s="25"/>
      <c r="W214" s="25"/>
    </row>
    <row r="215" spans="1:23" s="28" customFormat="1" ht="18">
      <c r="A215" s="223" t="str">
        <f t="shared" si="107"/>
        <v>8110416611</v>
      </c>
      <c r="B215" s="279">
        <v>8110</v>
      </c>
      <c r="C215" s="280">
        <v>4166</v>
      </c>
      <c r="D215" s="281">
        <v>1</v>
      </c>
      <c r="E215" s="281">
        <v>1</v>
      </c>
      <c r="F215" s="281"/>
      <c r="G215" s="277" t="s">
        <v>1039</v>
      </c>
      <c r="H215" s="278">
        <f t="shared" si="114"/>
        <v>0</v>
      </c>
      <c r="I215" s="278">
        <f t="shared" si="114"/>
        <v>0</v>
      </c>
      <c r="J215" s="278">
        <f t="shared" si="110"/>
        <v>0</v>
      </c>
      <c r="K215" s="278">
        <f t="shared" si="115"/>
        <v>0</v>
      </c>
      <c r="L215" s="278">
        <f t="shared" si="115"/>
        <v>0</v>
      </c>
      <c r="M215" s="287">
        <f t="shared" si="111"/>
        <v>0</v>
      </c>
      <c r="N215" s="295">
        <f t="shared" si="95"/>
        <v>0</v>
      </c>
      <c r="P215" s="25"/>
      <c r="Q215" s="25"/>
      <c r="R215" s="25"/>
      <c r="S215" s="25"/>
      <c r="T215" s="25"/>
      <c r="U215" s="25"/>
      <c r="V215" s="25"/>
      <c r="W215" s="25"/>
    </row>
    <row r="216" spans="1:23" s="28" customFormat="1" ht="27.75" customHeight="1">
      <c r="A216" s="223" t="str">
        <f t="shared" si="107"/>
        <v>81104166111</v>
      </c>
      <c r="B216" s="29">
        <v>8110</v>
      </c>
      <c r="C216" s="30">
        <v>4166</v>
      </c>
      <c r="D216" s="229">
        <v>1</v>
      </c>
      <c r="E216" s="229">
        <v>1</v>
      </c>
      <c r="F216" s="229">
        <v>1</v>
      </c>
      <c r="G216" s="31" t="s">
        <v>1039</v>
      </c>
      <c r="H216" s="32"/>
      <c r="I216" s="32"/>
      <c r="J216" s="32">
        <f t="shared" si="110"/>
        <v>0</v>
      </c>
      <c r="K216" s="32"/>
      <c r="L216" s="32"/>
      <c r="M216" s="288">
        <f t="shared" si="111"/>
        <v>0</v>
      </c>
      <c r="N216" s="296">
        <f t="shared" si="95"/>
        <v>0</v>
      </c>
      <c r="P216" s="25"/>
      <c r="Q216" s="25"/>
      <c r="R216" s="25"/>
      <c r="S216" s="25"/>
      <c r="T216" s="25"/>
      <c r="U216" s="25"/>
      <c r="V216" s="25"/>
      <c r="W216" s="25"/>
    </row>
    <row r="217" spans="1:23" s="28" customFormat="1">
      <c r="A217" s="223" t="str">
        <f t="shared" si="107"/>
        <v>81104168</v>
      </c>
      <c r="B217" s="262">
        <v>8110</v>
      </c>
      <c r="C217" s="263">
        <v>4168</v>
      </c>
      <c r="D217" s="264"/>
      <c r="E217" s="264"/>
      <c r="F217" s="264"/>
      <c r="G217" s="265" t="s">
        <v>127</v>
      </c>
      <c r="H217" s="266">
        <f>SUM(H218)</f>
        <v>0</v>
      </c>
      <c r="I217" s="266">
        <f>SUM(I218)</f>
        <v>0</v>
      </c>
      <c r="J217" s="266">
        <f t="shared" si="110"/>
        <v>0</v>
      </c>
      <c r="K217" s="266">
        <f t="shared" ref="K217:L218" si="116">SUM(K218)</f>
        <v>0</v>
      </c>
      <c r="L217" s="266">
        <f t="shared" si="116"/>
        <v>0</v>
      </c>
      <c r="M217" s="285">
        <f t="shared" si="111"/>
        <v>0</v>
      </c>
      <c r="N217" s="267">
        <f t="shared" si="95"/>
        <v>0</v>
      </c>
      <c r="P217" s="25"/>
      <c r="Q217" s="25"/>
      <c r="R217" s="25"/>
      <c r="S217" s="25"/>
      <c r="T217" s="25"/>
      <c r="U217" s="25"/>
      <c r="V217" s="25"/>
      <c r="W217" s="25"/>
    </row>
    <row r="218" spans="1:23" s="28" customFormat="1">
      <c r="A218" s="223" t="str">
        <f t="shared" si="107"/>
        <v>811041681</v>
      </c>
      <c r="B218" s="268">
        <v>8110</v>
      </c>
      <c r="C218" s="269">
        <v>4168</v>
      </c>
      <c r="D218" s="270">
        <v>1</v>
      </c>
      <c r="E218" s="270"/>
      <c r="F218" s="270"/>
      <c r="G218" s="271" t="s">
        <v>127</v>
      </c>
      <c r="H218" s="272">
        <f>SUM(H219)</f>
        <v>0</v>
      </c>
      <c r="I218" s="272">
        <f>SUM(I219)</f>
        <v>0</v>
      </c>
      <c r="J218" s="272">
        <f t="shared" si="110"/>
        <v>0</v>
      </c>
      <c r="K218" s="272">
        <f t="shared" si="116"/>
        <v>0</v>
      </c>
      <c r="L218" s="272">
        <f t="shared" si="116"/>
        <v>0</v>
      </c>
      <c r="M218" s="286">
        <f t="shared" si="111"/>
        <v>0</v>
      </c>
      <c r="N218" s="273">
        <f t="shared" si="95"/>
        <v>0</v>
      </c>
      <c r="P218" s="25"/>
      <c r="Q218" s="25"/>
      <c r="R218" s="25"/>
      <c r="S218" s="25"/>
      <c r="T218" s="25"/>
      <c r="U218" s="25"/>
      <c r="V218" s="25"/>
      <c r="W218" s="25"/>
    </row>
    <row r="219" spans="1:23" s="28" customFormat="1">
      <c r="A219" s="223" t="str">
        <f t="shared" si="107"/>
        <v>8110416811</v>
      </c>
      <c r="B219" s="279">
        <v>8110</v>
      </c>
      <c r="C219" s="280">
        <v>4168</v>
      </c>
      <c r="D219" s="281">
        <v>1</v>
      </c>
      <c r="E219" s="281">
        <v>1</v>
      </c>
      <c r="F219" s="281"/>
      <c r="G219" s="277" t="s">
        <v>127</v>
      </c>
      <c r="H219" s="278">
        <f>SUM(H220:H223)</f>
        <v>0</v>
      </c>
      <c r="I219" s="278">
        <f>SUM(I220:I223)</f>
        <v>0</v>
      </c>
      <c r="J219" s="278">
        <f t="shared" si="110"/>
        <v>0</v>
      </c>
      <c r="K219" s="278">
        <f t="shared" ref="K219:L219" si="117">SUM(K220:K223)</f>
        <v>0</v>
      </c>
      <c r="L219" s="278">
        <f t="shared" si="117"/>
        <v>0</v>
      </c>
      <c r="M219" s="287">
        <f t="shared" si="111"/>
        <v>0</v>
      </c>
      <c r="N219" s="295">
        <f t="shared" si="95"/>
        <v>0</v>
      </c>
      <c r="P219" s="25"/>
      <c r="Q219" s="25"/>
      <c r="R219" s="25"/>
      <c r="S219" s="25"/>
      <c r="T219" s="25"/>
      <c r="U219" s="25"/>
      <c r="V219" s="25"/>
      <c r="W219" s="25"/>
    </row>
    <row r="220" spans="1:23" s="28" customFormat="1">
      <c r="A220" s="223" t="str">
        <f t="shared" si="107"/>
        <v>81104168111</v>
      </c>
      <c r="B220" s="29">
        <v>8110</v>
      </c>
      <c r="C220" s="30">
        <v>4168</v>
      </c>
      <c r="D220" s="229">
        <v>1</v>
      </c>
      <c r="E220" s="229">
        <v>1</v>
      </c>
      <c r="F220" s="229">
        <v>1</v>
      </c>
      <c r="G220" s="31" t="s">
        <v>79</v>
      </c>
      <c r="H220" s="32"/>
      <c r="I220" s="32"/>
      <c r="J220" s="32">
        <f t="shared" si="110"/>
        <v>0</v>
      </c>
      <c r="K220" s="32"/>
      <c r="L220" s="32"/>
      <c r="M220" s="288">
        <f t="shared" si="111"/>
        <v>0</v>
      </c>
      <c r="N220" s="296">
        <f t="shared" si="95"/>
        <v>0</v>
      </c>
      <c r="P220" s="25"/>
      <c r="Q220" s="25"/>
      <c r="R220" s="25"/>
      <c r="S220" s="25"/>
      <c r="T220" s="25"/>
      <c r="U220" s="25"/>
      <c r="V220" s="25"/>
      <c r="W220" s="25"/>
    </row>
    <row r="221" spans="1:23" s="28" customFormat="1">
      <c r="A221" s="223" t="str">
        <f t="shared" si="107"/>
        <v>81104168112</v>
      </c>
      <c r="B221" s="29">
        <v>8110</v>
      </c>
      <c r="C221" s="30">
        <v>4168</v>
      </c>
      <c r="D221" s="229">
        <v>1</v>
      </c>
      <c r="E221" s="229">
        <v>1</v>
      </c>
      <c r="F221" s="229">
        <v>2</v>
      </c>
      <c r="G221" s="31" t="s">
        <v>80</v>
      </c>
      <c r="H221" s="32"/>
      <c r="I221" s="32"/>
      <c r="J221" s="32">
        <f t="shared" si="110"/>
        <v>0</v>
      </c>
      <c r="K221" s="32"/>
      <c r="L221" s="32"/>
      <c r="M221" s="288">
        <f t="shared" si="111"/>
        <v>0</v>
      </c>
      <c r="N221" s="296">
        <f t="shared" si="95"/>
        <v>0</v>
      </c>
      <c r="P221" s="25"/>
      <c r="Q221" s="25"/>
      <c r="R221" s="25"/>
      <c r="S221" s="25"/>
      <c r="T221" s="25"/>
      <c r="U221" s="25"/>
      <c r="V221" s="25"/>
      <c r="W221" s="25"/>
    </row>
    <row r="222" spans="1:23" s="28" customFormat="1">
      <c r="A222" s="223" t="str">
        <f t="shared" si="107"/>
        <v>81104168113</v>
      </c>
      <c r="B222" s="29">
        <v>8110</v>
      </c>
      <c r="C222" s="30">
        <v>4168</v>
      </c>
      <c r="D222" s="229">
        <v>1</v>
      </c>
      <c r="E222" s="229">
        <v>1</v>
      </c>
      <c r="F222" s="229">
        <v>3</v>
      </c>
      <c r="G222" s="31" t="s">
        <v>81</v>
      </c>
      <c r="H222" s="32"/>
      <c r="I222" s="32"/>
      <c r="J222" s="32">
        <f t="shared" si="110"/>
        <v>0</v>
      </c>
      <c r="K222" s="32"/>
      <c r="L222" s="32"/>
      <c r="M222" s="288">
        <f t="shared" si="111"/>
        <v>0</v>
      </c>
      <c r="N222" s="296">
        <f t="shared" si="95"/>
        <v>0</v>
      </c>
      <c r="P222" s="25"/>
      <c r="Q222" s="25"/>
      <c r="R222" s="25"/>
      <c r="S222" s="25"/>
      <c r="T222" s="25"/>
      <c r="U222" s="25"/>
      <c r="V222" s="25"/>
      <c r="W222" s="25"/>
    </row>
    <row r="223" spans="1:23" s="28" customFormat="1">
      <c r="A223" s="223" t="str">
        <f t="shared" si="107"/>
        <v>81104168114</v>
      </c>
      <c r="B223" s="29">
        <v>8110</v>
      </c>
      <c r="C223" s="30">
        <v>4168</v>
      </c>
      <c r="D223" s="229">
        <v>1</v>
      </c>
      <c r="E223" s="229">
        <v>1</v>
      </c>
      <c r="F223" s="229">
        <v>4</v>
      </c>
      <c r="G223" s="31" t="s">
        <v>128</v>
      </c>
      <c r="H223" s="32"/>
      <c r="I223" s="32"/>
      <c r="J223" s="32">
        <f t="shared" si="110"/>
        <v>0</v>
      </c>
      <c r="K223" s="32"/>
      <c r="L223" s="32"/>
      <c r="M223" s="288">
        <f t="shared" si="111"/>
        <v>0</v>
      </c>
      <c r="N223" s="296">
        <f t="shared" si="95"/>
        <v>0</v>
      </c>
      <c r="P223" s="25"/>
      <c r="Q223" s="25"/>
      <c r="R223" s="25"/>
      <c r="S223" s="25"/>
      <c r="T223" s="25"/>
      <c r="U223" s="25"/>
      <c r="V223" s="25"/>
      <c r="W223" s="25"/>
    </row>
    <row r="224" spans="1:23" s="28" customFormat="1">
      <c r="A224" s="223" t="str">
        <f t="shared" si="107"/>
        <v>81104169</v>
      </c>
      <c r="B224" s="262">
        <v>8110</v>
      </c>
      <c r="C224" s="263">
        <v>4169</v>
      </c>
      <c r="D224" s="264"/>
      <c r="E224" s="264"/>
      <c r="F224" s="264"/>
      <c r="G224" s="265" t="s">
        <v>129</v>
      </c>
      <c r="H224" s="266">
        <f>H225</f>
        <v>0</v>
      </c>
      <c r="I224" s="266">
        <f>I225</f>
        <v>0</v>
      </c>
      <c r="J224" s="266">
        <f t="shared" si="110"/>
        <v>0</v>
      </c>
      <c r="K224" s="266">
        <f t="shared" ref="K224:L225" si="118">K225</f>
        <v>0</v>
      </c>
      <c r="L224" s="266">
        <f t="shared" si="118"/>
        <v>0</v>
      </c>
      <c r="M224" s="285">
        <f t="shared" si="111"/>
        <v>0</v>
      </c>
      <c r="N224" s="267">
        <f t="shared" si="95"/>
        <v>0</v>
      </c>
      <c r="P224" s="25"/>
      <c r="Q224" s="25"/>
      <c r="R224" s="25"/>
      <c r="S224" s="25"/>
      <c r="T224" s="25"/>
      <c r="U224" s="25"/>
      <c r="V224" s="25"/>
      <c r="W224" s="25"/>
    </row>
    <row r="225" spans="1:23" s="28" customFormat="1">
      <c r="A225" s="223" t="str">
        <f t="shared" si="107"/>
        <v>811041691</v>
      </c>
      <c r="B225" s="268">
        <v>8110</v>
      </c>
      <c r="C225" s="269">
        <v>4169</v>
      </c>
      <c r="D225" s="270">
        <v>1</v>
      </c>
      <c r="E225" s="270"/>
      <c r="F225" s="270"/>
      <c r="G225" s="271" t="s">
        <v>129</v>
      </c>
      <c r="H225" s="272">
        <f>H226</f>
        <v>0</v>
      </c>
      <c r="I225" s="272">
        <f>I226</f>
        <v>0</v>
      </c>
      <c r="J225" s="272">
        <f t="shared" si="110"/>
        <v>0</v>
      </c>
      <c r="K225" s="272">
        <f t="shared" si="118"/>
        <v>0</v>
      </c>
      <c r="L225" s="272">
        <f t="shared" si="118"/>
        <v>0</v>
      </c>
      <c r="M225" s="286">
        <f t="shared" si="111"/>
        <v>0</v>
      </c>
      <c r="N225" s="273">
        <f t="shared" si="95"/>
        <v>0</v>
      </c>
      <c r="P225" s="25"/>
      <c r="Q225" s="25"/>
      <c r="R225" s="25"/>
      <c r="S225" s="25"/>
      <c r="T225" s="25"/>
      <c r="U225" s="25"/>
      <c r="V225" s="25"/>
      <c r="W225" s="25"/>
    </row>
    <row r="226" spans="1:23" s="28" customFormat="1">
      <c r="A226" s="223" t="str">
        <f t="shared" si="107"/>
        <v>8110416911</v>
      </c>
      <c r="B226" s="279">
        <v>8110</v>
      </c>
      <c r="C226" s="280">
        <v>4169</v>
      </c>
      <c r="D226" s="281">
        <v>1</v>
      </c>
      <c r="E226" s="281">
        <v>1</v>
      </c>
      <c r="F226" s="281"/>
      <c r="G226" s="277" t="s">
        <v>129</v>
      </c>
      <c r="H226" s="278">
        <f>SUM(H227:H229)</f>
        <v>0</v>
      </c>
      <c r="I226" s="278">
        <f>SUM(I227:I229)</f>
        <v>0</v>
      </c>
      <c r="J226" s="278">
        <f t="shared" si="110"/>
        <v>0</v>
      </c>
      <c r="K226" s="278">
        <f t="shared" ref="K226:L226" si="119">SUM(K227:K229)</f>
        <v>0</v>
      </c>
      <c r="L226" s="278">
        <f t="shared" si="119"/>
        <v>0</v>
      </c>
      <c r="M226" s="287">
        <f t="shared" si="111"/>
        <v>0</v>
      </c>
      <c r="N226" s="295">
        <f t="shared" si="95"/>
        <v>0</v>
      </c>
      <c r="P226" s="25"/>
      <c r="Q226" s="25"/>
      <c r="R226" s="25"/>
      <c r="S226" s="25"/>
      <c r="T226" s="25"/>
      <c r="U226" s="25"/>
      <c r="V226" s="25"/>
      <c r="W226" s="25"/>
    </row>
    <row r="227" spans="1:23" s="28" customFormat="1">
      <c r="A227" s="223" t="str">
        <f t="shared" si="107"/>
        <v>81104169111</v>
      </c>
      <c r="B227" s="29">
        <v>8110</v>
      </c>
      <c r="C227" s="30">
        <v>4169</v>
      </c>
      <c r="D227" s="229">
        <v>1</v>
      </c>
      <c r="E227" s="229">
        <v>1</v>
      </c>
      <c r="F227" s="229">
        <v>1</v>
      </c>
      <c r="G227" s="31" t="s">
        <v>130</v>
      </c>
      <c r="H227" s="32"/>
      <c r="I227" s="32"/>
      <c r="J227" s="32">
        <f t="shared" si="110"/>
        <v>0</v>
      </c>
      <c r="K227" s="32"/>
      <c r="L227" s="32"/>
      <c r="M227" s="288">
        <f t="shared" si="111"/>
        <v>0</v>
      </c>
      <c r="N227" s="296">
        <f t="shared" si="95"/>
        <v>0</v>
      </c>
      <c r="P227" s="25"/>
      <c r="Q227" s="25"/>
      <c r="R227" s="25"/>
      <c r="S227" s="25"/>
      <c r="T227" s="25"/>
      <c r="U227" s="25"/>
      <c r="V227" s="25"/>
      <c r="W227" s="25"/>
    </row>
    <row r="228" spans="1:23" s="28" customFormat="1">
      <c r="A228" s="223" t="str">
        <f t="shared" si="107"/>
        <v>81104169112</v>
      </c>
      <c r="B228" s="29">
        <v>8110</v>
      </c>
      <c r="C228" s="30">
        <v>4169</v>
      </c>
      <c r="D228" s="229">
        <v>1</v>
      </c>
      <c r="E228" s="229">
        <v>1</v>
      </c>
      <c r="F228" s="229">
        <v>2</v>
      </c>
      <c r="G228" s="31" t="s">
        <v>131</v>
      </c>
      <c r="H228" s="32"/>
      <c r="I228" s="32"/>
      <c r="J228" s="32">
        <f t="shared" si="110"/>
        <v>0</v>
      </c>
      <c r="K228" s="32"/>
      <c r="L228" s="32"/>
      <c r="M228" s="288">
        <f t="shared" si="111"/>
        <v>0</v>
      </c>
      <c r="N228" s="296">
        <f t="shared" si="95"/>
        <v>0</v>
      </c>
      <c r="P228" s="25"/>
      <c r="Q228" s="25"/>
      <c r="R228" s="25"/>
      <c r="S228" s="25"/>
      <c r="T228" s="25"/>
      <c r="U228" s="25"/>
      <c r="V228" s="25"/>
      <c r="W228" s="25"/>
    </row>
    <row r="229" spans="1:23" s="28" customFormat="1">
      <c r="A229" s="223" t="str">
        <f t="shared" si="107"/>
        <v>81104169113</v>
      </c>
      <c r="B229" s="29">
        <v>8110</v>
      </c>
      <c r="C229" s="30">
        <v>4169</v>
      </c>
      <c r="D229" s="229">
        <v>1</v>
      </c>
      <c r="E229" s="229">
        <v>1</v>
      </c>
      <c r="F229" s="229">
        <v>3</v>
      </c>
      <c r="G229" s="31" t="s">
        <v>132</v>
      </c>
      <c r="H229" s="32"/>
      <c r="I229" s="32"/>
      <c r="J229" s="32">
        <f t="shared" si="110"/>
        <v>0</v>
      </c>
      <c r="K229" s="32"/>
      <c r="L229" s="32"/>
      <c r="M229" s="288">
        <f t="shared" si="111"/>
        <v>0</v>
      </c>
      <c r="N229" s="296">
        <f t="shared" si="95"/>
        <v>0</v>
      </c>
      <c r="P229" s="25"/>
      <c r="Q229" s="25"/>
      <c r="R229" s="25"/>
      <c r="S229" s="25"/>
      <c r="T229" s="25"/>
      <c r="U229" s="25"/>
      <c r="V229" s="25"/>
      <c r="W229" s="25"/>
    </row>
    <row r="230" spans="1:23" s="28" customFormat="1" ht="19.5" customHeight="1">
      <c r="A230" s="223" t="str">
        <f t="shared" si="107"/>
        <v>Subtotal (12)</v>
      </c>
      <c r="B230" s="224" t="s">
        <v>87</v>
      </c>
      <c r="C230" s="34"/>
      <c r="D230" s="236"/>
      <c r="E230" s="236"/>
      <c r="F230" s="236"/>
      <c r="G230" s="37"/>
      <c r="H230" s="26">
        <f>+H224+H217+H213+H209+H205+H200+H196</f>
        <v>0</v>
      </c>
      <c r="I230" s="26">
        <f>+I224+I217+I213+I209+I205+I200+I196</f>
        <v>0</v>
      </c>
      <c r="J230" s="26">
        <f t="shared" si="110"/>
        <v>0</v>
      </c>
      <c r="K230" s="26">
        <f t="shared" ref="K230:L230" si="120">+K224+K217+K213+K209+K205+K200+K196</f>
        <v>0</v>
      </c>
      <c r="L230" s="26">
        <f t="shared" si="120"/>
        <v>0</v>
      </c>
      <c r="M230" s="290">
        <f t="shared" si="111"/>
        <v>0</v>
      </c>
      <c r="N230" s="27">
        <f t="shared" si="95"/>
        <v>0</v>
      </c>
      <c r="P230" s="25"/>
      <c r="Q230" s="25"/>
      <c r="R230" s="25"/>
      <c r="S230" s="25"/>
      <c r="T230" s="25"/>
      <c r="U230" s="25"/>
      <c r="V230" s="25"/>
      <c r="W230" s="25"/>
    </row>
    <row r="231" spans="1:23" s="28" customFormat="1" ht="18">
      <c r="A231" s="223" t="str">
        <f t="shared" si="107"/>
        <v>81104170</v>
      </c>
      <c r="B231" s="238">
        <v>8110</v>
      </c>
      <c r="C231" s="239">
        <v>4170</v>
      </c>
      <c r="D231" s="240"/>
      <c r="E231" s="240"/>
      <c r="F231" s="240"/>
      <c r="G231" s="259" t="s">
        <v>1068</v>
      </c>
      <c r="H231" s="242">
        <f>+H232+H236+H240+H265+H269+H273+H277+H281</f>
        <v>817663</v>
      </c>
      <c r="I231" s="242">
        <f>+I232+I236+I240+I265+I269+I273+I277+I281</f>
        <v>0</v>
      </c>
      <c r="J231" s="242">
        <f t="shared" si="110"/>
        <v>817663</v>
      </c>
      <c r="K231" s="242">
        <f t="shared" ref="K231:L231" si="121">+K232+K236+K240+K265+K269+K273+K277+K281</f>
        <v>0</v>
      </c>
      <c r="L231" s="242">
        <f t="shared" si="121"/>
        <v>611392</v>
      </c>
      <c r="M231" s="284">
        <f t="shared" si="111"/>
        <v>74.773103344531904</v>
      </c>
      <c r="N231" s="243">
        <f t="shared" si="95"/>
        <v>-206271</v>
      </c>
      <c r="P231" s="25"/>
      <c r="Q231" s="25"/>
      <c r="R231" s="25"/>
      <c r="S231" s="25"/>
      <c r="T231" s="25"/>
      <c r="U231" s="25"/>
      <c r="V231" s="25"/>
      <c r="W231" s="25"/>
    </row>
    <row r="232" spans="1:23" s="28" customFormat="1" ht="18">
      <c r="A232" s="223" t="str">
        <f t="shared" si="107"/>
        <v>81104171</v>
      </c>
      <c r="B232" s="262">
        <v>8110</v>
      </c>
      <c r="C232" s="263">
        <v>4171</v>
      </c>
      <c r="D232" s="264"/>
      <c r="E232" s="264"/>
      <c r="F232" s="264"/>
      <c r="G232" s="265" t="s">
        <v>1040</v>
      </c>
      <c r="H232" s="266">
        <f t="shared" ref="H232:I234" si="122">SUM(H233)</f>
        <v>0</v>
      </c>
      <c r="I232" s="266">
        <f t="shared" si="122"/>
        <v>0</v>
      </c>
      <c r="J232" s="266">
        <f t="shared" si="110"/>
        <v>0</v>
      </c>
      <c r="K232" s="266">
        <f t="shared" ref="K232:L234" si="123">SUM(K233)</f>
        <v>0</v>
      </c>
      <c r="L232" s="266">
        <f t="shared" si="123"/>
        <v>0</v>
      </c>
      <c r="M232" s="285">
        <f t="shared" si="111"/>
        <v>0</v>
      </c>
      <c r="N232" s="267">
        <f t="shared" si="95"/>
        <v>0</v>
      </c>
      <c r="P232" s="25"/>
      <c r="Q232" s="25"/>
      <c r="R232" s="25"/>
      <c r="S232" s="25"/>
      <c r="T232" s="25"/>
      <c r="U232" s="25"/>
      <c r="V232" s="25"/>
      <c r="W232" s="25"/>
    </row>
    <row r="233" spans="1:23" s="28" customFormat="1" ht="18">
      <c r="A233" s="223" t="str">
        <f t="shared" si="107"/>
        <v>811041711</v>
      </c>
      <c r="B233" s="268">
        <v>8110</v>
      </c>
      <c r="C233" s="269">
        <v>4171</v>
      </c>
      <c r="D233" s="270">
        <v>1</v>
      </c>
      <c r="E233" s="270"/>
      <c r="F233" s="270"/>
      <c r="G233" s="271" t="s">
        <v>1040</v>
      </c>
      <c r="H233" s="272">
        <f t="shared" si="122"/>
        <v>0</v>
      </c>
      <c r="I233" s="272">
        <f t="shared" si="122"/>
        <v>0</v>
      </c>
      <c r="J233" s="272">
        <f t="shared" si="110"/>
        <v>0</v>
      </c>
      <c r="K233" s="272">
        <f t="shared" si="123"/>
        <v>0</v>
      </c>
      <c r="L233" s="272">
        <f t="shared" si="123"/>
        <v>0</v>
      </c>
      <c r="M233" s="286">
        <f t="shared" si="111"/>
        <v>0</v>
      </c>
      <c r="N233" s="273">
        <f t="shared" si="95"/>
        <v>0</v>
      </c>
      <c r="P233" s="25"/>
      <c r="Q233" s="25"/>
      <c r="R233" s="25"/>
      <c r="S233" s="25"/>
      <c r="T233" s="25"/>
      <c r="U233" s="25"/>
      <c r="V233" s="25"/>
      <c r="W233" s="25"/>
    </row>
    <row r="234" spans="1:23" s="28" customFormat="1" ht="18">
      <c r="A234" s="223" t="str">
        <f t="shared" si="107"/>
        <v>8110417111</v>
      </c>
      <c r="B234" s="279">
        <v>8110</v>
      </c>
      <c r="C234" s="280">
        <v>4171</v>
      </c>
      <c r="D234" s="281">
        <v>1</v>
      </c>
      <c r="E234" s="281">
        <v>1</v>
      </c>
      <c r="F234" s="281"/>
      <c r="G234" s="277" t="s">
        <v>1040</v>
      </c>
      <c r="H234" s="278">
        <f t="shared" si="122"/>
        <v>0</v>
      </c>
      <c r="I234" s="278">
        <f t="shared" si="122"/>
        <v>0</v>
      </c>
      <c r="J234" s="278">
        <f t="shared" si="110"/>
        <v>0</v>
      </c>
      <c r="K234" s="278">
        <f t="shared" si="123"/>
        <v>0</v>
      </c>
      <c r="L234" s="278">
        <f t="shared" si="123"/>
        <v>0</v>
      </c>
      <c r="M234" s="287">
        <f t="shared" si="111"/>
        <v>0</v>
      </c>
      <c r="N234" s="295">
        <f t="shared" si="95"/>
        <v>0</v>
      </c>
      <c r="P234" s="25"/>
      <c r="Q234" s="25"/>
      <c r="R234" s="25"/>
      <c r="S234" s="25"/>
      <c r="T234" s="25"/>
      <c r="U234" s="25"/>
      <c r="V234" s="25"/>
      <c r="W234" s="25"/>
    </row>
    <row r="235" spans="1:23" s="28" customFormat="1" ht="24.75" customHeight="1">
      <c r="A235" s="223" t="str">
        <f t="shared" si="107"/>
        <v>81104171111</v>
      </c>
      <c r="B235" s="29">
        <v>8110</v>
      </c>
      <c r="C235" s="30">
        <v>4171</v>
      </c>
      <c r="D235" s="229">
        <v>1</v>
      </c>
      <c r="E235" s="229">
        <v>1</v>
      </c>
      <c r="F235" s="229">
        <v>1</v>
      </c>
      <c r="G235" s="31" t="s">
        <v>1040</v>
      </c>
      <c r="H235" s="32"/>
      <c r="I235" s="32"/>
      <c r="J235" s="32">
        <f t="shared" si="110"/>
        <v>0</v>
      </c>
      <c r="K235" s="32"/>
      <c r="L235" s="32"/>
      <c r="M235" s="288">
        <f t="shared" si="111"/>
        <v>0</v>
      </c>
      <c r="N235" s="296">
        <f t="shared" si="95"/>
        <v>0</v>
      </c>
      <c r="P235" s="25"/>
      <c r="Q235" s="25"/>
      <c r="R235" s="25"/>
      <c r="S235" s="25"/>
      <c r="T235" s="25"/>
      <c r="U235" s="25"/>
      <c r="V235" s="25"/>
      <c r="W235" s="25"/>
    </row>
    <row r="236" spans="1:23" s="28" customFormat="1" ht="18">
      <c r="A236" s="223" t="str">
        <f t="shared" si="107"/>
        <v>81104172</v>
      </c>
      <c r="B236" s="262">
        <v>8110</v>
      </c>
      <c r="C236" s="263">
        <v>4172</v>
      </c>
      <c r="D236" s="264"/>
      <c r="E236" s="264"/>
      <c r="F236" s="264"/>
      <c r="G236" s="265" t="s">
        <v>1041</v>
      </c>
      <c r="H236" s="266">
        <f t="shared" ref="H236:I238" si="124">SUM(H237)</f>
        <v>0</v>
      </c>
      <c r="I236" s="266">
        <f t="shared" si="124"/>
        <v>0</v>
      </c>
      <c r="J236" s="266">
        <f t="shared" si="110"/>
        <v>0</v>
      </c>
      <c r="K236" s="266">
        <f t="shared" ref="K236:L238" si="125">SUM(K237)</f>
        <v>0</v>
      </c>
      <c r="L236" s="266">
        <f t="shared" si="125"/>
        <v>0</v>
      </c>
      <c r="M236" s="285">
        <f t="shared" si="111"/>
        <v>0</v>
      </c>
      <c r="N236" s="267">
        <f t="shared" si="95"/>
        <v>0</v>
      </c>
      <c r="P236" s="25"/>
      <c r="Q236" s="25"/>
      <c r="R236" s="25"/>
      <c r="S236" s="25"/>
      <c r="T236" s="25"/>
      <c r="U236" s="25"/>
      <c r="V236" s="25"/>
      <c r="W236" s="25"/>
    </row>
    <row r="237" spans="1:23" s="28" customFormat="1" ht="18">
      <c r="A237" s="223" t="str">
        <f t="shared" si="107"/>
        <v>811041721</v>
      </c>
      <c r="B237" s="268">
        <v>8110</v>
      </c>
      <c r="C237" s="269">
        <v>4172</v>
      </c>
      <c r="D237" s="270">
        <v>1</v>
      </c>
      <c r="E237" s="270"/>
      <c r="F237" s="270"/>
      <c r="G237" s="271" t="s">
        <v>1041</v>
      </c>
      <c r="H237" s="272">
        <f t="shared" si="124"/>
        <v>0</v>
      </c>
      <c r="I237" s="272">
        <f t="shared" si="124"/>
        <v>0</v>
      </c>
      <c r="J237" s="272">
        <f t="shared" si="110"/>
        <v>0</v>
      </c>
      <c r="K237" s="272">
        <f t="shared" si="125"/>
        <v>0</v>
      </c>
      <c r="L237" s="272">
        <f t="shared" si="125"/>
        <v>0</v>
      </c>
      <c r="M237" s="286">
        <f t="shared" si="111"/>
        <v>0</v>
      </c>
      <c r="N237" s="273">
        <f t="shared" si="95"/>
        <v>0</v>
      </c>
      <c r="P237" s="25"/>
      <c r="Q237" s="25"/>
      <c r="R237" s="25"/>
      <c r="S237" s="25"/>
      <c r="T237" s="25"/>
      <c r="U237" s="25"/>
      <c r="V237" s="25"/>
      <c r="W237" s="25"/>
    </row>
    <row r="238" spans="1:23" s="28" customFormat="1" ht="18">
      <c r="A238" s="223" t="str">
        <f t="shared" si="107"/>
        <v>8110417211</v>
      </c>
      <c r="B238" s="279">
        <v>8110</v>
      </c>
      <c r="C238" s="280">
        <v>4172</v>
      </c>
      <c r="D238" s="281">
        <v>1</v>
      </c>
      <c r="E238" s="281">
        <v>1</v>
      </c>
      <c r="F238" s="281"/>
      <c r="G238" s="277" t="s">
        <v>1041</v>
      </c>
      <c r="H238" s="278">
        <f t="shared" si="124"/>
        <v>0</v>
      </c>
      <c r="I238" s="278">
        <f t="shared" si="124"/>
        <v>0</v>
      </c>
      <c r="J238" s="278">
        <f t="shared" si="110"/>
        <v>0</v>
      </c>
      <c r="K238" s="278">
        <f t="shared" si="125"/>
        <v>0</v>
      </c>
      <c r="L238" s="278">
        <f t="shared" si="125"/>
        <v>0</v>
      </c>
      <c r="M238" s="287">
        <f t="shared" si="111"/>
        <v>0</v>
      </c>
      <c r="N238" s="295">
        <f t="shared" si="95"/>
        <v>0</v>
      </c>
      <c r="P238" s="25"/>
      <c r="Q238" s="25"/>
      <c r="R238" s="25"/>
      <c r="S238" s="25"/>
      <c r="T238" s="25"/>
      <c r="U238" s="25"/>
      <c r="V238" s="25"/>
      <c r="W238" s="25"/>
    </row>
    <row r="239" spans="1:23" s="28" customFormat="1" ht="21" customHeight="1">
      <c r="A239" s="223" t="str">
        <f t="shared" si="107"/>
        <v>81104172111</v>
      </c>
      <c r="B239" s="29">
        <v>8110</v>
      </c>
      <c r="C239" s="30">
        <v>4172</v>
      </c>
      <c r="D239" s="229">
        <v>1</v>
      </c>
      <c r="E239" s="229">
        <v>1</v>
      </c>
      <c r="F239" s="229">
        <v>1</v>
      </c>
      <c r="G239" s="31" t="s">
        <v>1041</v>
      </c>
      <c r="H239" s="32"/>
      <c r="I239" s="32"/>
      <c r="J239" s="32">
        <f t="shared" si="110"/>
        <v>0</v>
      </c>
      <c r="K239" s="32"/>
      <c r="L239" s="32"/>
      <c r="M239" s="288">
        <f t="shared" si="111"/>
        <v>0</v>
      </c>
      <c r="N239" s="296">
        <f t="shared" si="95"/>
        <v>0</v>
      </c>
      <c r="P239" s="25"/>
      <c r="Q239" s="25"/>
      <c r="R239" s="25"/>
      <c r="S239" s="25"/>
      <c r="T239" s="25"/>
      <c r="U239" s="25"/>
      <c r="V239" s="25"/>
      <c r="W239" s="25"/>
    </row>
    <row r="240" spans="1:23" s="28" customFormat="1" ht="27">
      <c r="A240" s="223" t="str">
        <f t="shared" si="107"/>
        <v>81104173</v>
      </c>
      <c r="B240" s="262">
        <v>8110</v>
      </c>
      <c r="C240" s="263">
        <v>4173</v>
      </c>
      <c r="D240" s="264"/>
      <c r="E240" s="264"/>
      <c r="F240" s="264"/>
      <c r="G240" s="265" t="s">
        <v>1042</v>
      </c>
      <c r="H240" s="266">
        <f>SUM(H241)</f>
        <v>817663</v>
      </c>
      <c r="I240" s="266">
        <f>SUM(I241)</f>
        <v>0</v>
      </c>
      <c r="J240" s="266">
        <f t="shared" si="110"/>
        <v>817663</v>
      </c>
      <c r="K240" s="266">
        <f t="shared" ref="K240:L241" si="126">SUM(K241)</f>
        <v>0</v>
      </c>
      <c r="L240" s="266">
        <f t="shared" si="126"/>
        <v>611392</v>
      </c>
      <c r="M240" s="285">
        <f t="shared" si="111"/>
        <v>74.773103344531904</v>
      </c>
      <c r="N240" s="267">
        <f t="shared" si="95"/>
        <v>-206271</v>
      </c>
      <c r="P240" s="25"/>
      <c r="Q240" s="25"/>
      <c r="R240" s="25"/>
      <c r="S240" s="25"/>
      <c r="T240" s="25"/>
      <c r="U240" s="25"/>
      <c r="V240" s="25"/>
      <c r="W240" s="25"/>
    </row>
    <row r="241" spans="1:23" s="28" customFormat="1" ht="27">
      <c r="A241" s="223" t="str">
        <f t="shared" si="107"/>
        <v>811041731</v>
      </c>
      <c r="B241" s="268">
        <v>8110</v>
      </c>
      <c r="C241" s="269">
        <v>4173</v>
      </c>
      <c r="D241" s="270">
        <v>1</v>
      </c>
      <c r="E241" s="270"/>
      <c r="F241" s="270"/>
      <c r="G241" s="271" t="s">
        <v>1042</v>
      </c>
      <c r="H241" s="272">
        <f>SUM(H242)</f>
        <v>817663</v>
      </c>
      <c r="I241" s="272">
        <f>SUM(I242)</f>
        <v>0</v>
      </c>
      <c r="J241" s="272">
        <f t="shared" si="110"/>
        <v>817663</v>
      </c>
      <c r="K241" s="272">
        <f t="shared" si="126"/>
        <v>0</v>
      </c>
      <c r="L241" s="272">
        <f t="shared" si="126"/>
        <v>611392</v>
      </c>
      <c r="M241" s="286">
        <f t="shared" si="111"/>
        <v>74.773103344531904</v>
      </c>
      <c r="N241" s="273">
        <f t="shared" si="95"/>
        <v>-206271</v>
      </c>
      <c r="P241" s="25"/>
      <c r="Q241" s="25"/>
      <c r="R241" s="25"/>
      <c r="S241" s="25"/>
      <c r="T241" s="25"/>
      <c r="U241" s="25"/>
      <c r="V241" s="25"/>
      <c r="W241" s="25"/>
    </row>
    <row r="242" spans="1:23" s="28" customFormat="1" ht="18">
      <c r="A242" s="223" t="str">
        <f t="shared" si="107"/>
        <v>8110417311</v>
      </c>
      <c r="B242" s="279">
        <v>8110</v>
      </c>
      <c r="C242" s="280">
        <v>4173</v>
      </c>
      <c r="D242" s="281">
        <v>1</v>
      </c>
      <c r="E242" s="281">
        <v>1</v>
      </c>
      <c r="F242" s="281"/>
      <c r="G242" s="277" t="s">
        <v>1042</v>
      </c>
      <c r="H242" s="278">
        <f>SUM(H243:H264)</f>
        <v>817663</v>
      </c>
      <c r="I242" s="278">
        <f>SUM(I243:I264)</f>
        <v>0</v>
      </c>
      <c r="J242" s="278">
        <f t="shared" si="110"/>
        <v>817663</v>
      </c>
      <c r="K242" s="278">
        <f t="shared" ref="K242:L242" si="127">SUM(K243:K264)</f>
        <v>0</v>
      </c>
      <c r="L242" s="278">
        <f t="shared" si="127"/>
        <v>611392</v>
      </c>
      <c r="M242" s="287">
        <f t="shared" si="111"/>
        <v>74.773103344531904</v>
      </c>
      <c r="N242" s="295">
        <f t="shared" si="95"/>
        <v>-206271</v>
      </c>
      <c r="P242" s="25"/>
      <c r="Q242" s="25"/>
      <c r="R242" s="25"/>
      <c r="S242" s="25"/>
      <c r="T242" s="25"/>
      <c r="U242" s="25"/>
      <c r="V242" s="25"/>
      <c r="W242" s="25"/>
    </row>
    <row r="243" spans="1:23" s="28" customFormat="1">
      <c r="A243" s="223" t="str">
        <f t="shared" si="107"/>
        <v>81104173111</v>
      </c>
      <c r="B243" s="29">
        <v>8110</v>
      </c>
      <c r="C243" s="30">
        <v>4173</v>
      </c>
      <c r="D243" s="229">
        <v>1</v>
      </c>
      <c r="E243" s="229">
        <v>1</v>
      </c>
      <c r="F243" s="229">
        <v>1</v>
      </c>
      <c r="G243" s="31" t="s">
        <v>133</v>
      </c>
      <c r="H243" s="32">
        <v>168000</v>
      </c>
      <c r="I243" s="32">
        <v>0</v>
      </c>
      <c r="J243" s="32">
        <f t="shared" si="110"/>
        <v>168000</v>
      </c>
      <c r="K243" s="32">
        <v>0</v>
      </c>
      <c r="L243" s="32">
        <v>0</v>
      </c>
      <c r="M243" s="288">
        <f t="shared" si="111"/>
        <v>0</v>
      </c>
      <c r="N243" s="296">
        <f t="shared" si="95"/>
        <v>-168000</v>
      </c>
      <c r="P243" s="25"/>
      <c r="Q243" s="25"/>
      <c r="R243" s="25"/>
      <c r="S243" s="25"/>
      <c r="T243" s="25"/>
      <c r="U243" s="25"/>
      <c r="V243" s="25"/>
      <c r="W243" s="25"/>
    </row>
    <row r="244" spans="1:23" s="28" customFormat="1">
      <c r="A244" s="223" t="str">
        <f t="shared" si="107"/>
        <v>81104173112</v>
      </c>
      <c r="B244" s="29">
        <v>8110</v>
      </c>
      <c r="C244" s="30">
        <v>4173</v>
      </c>
      <c r="D244" s="229">
        <v>1</v>
      </c>
      <c r="E244" s="229">
        <v>1</v>
      </c>
      <c r="F244" s="229">
        <v>2</v>
      </c>
      <c r="G244" s="31" t="s">
        <v>134</v>
      </c>
      <c r="H244" s="32"/>
      <c r="I244" s="32"/>
      <c r="J244" s="32">
        <f t="shared" si="110"/>
        <v>0</v>
      </c>
      <c r="K244" s="32"/>
      <c r="L244" s="32"/>
      <c r="M244" s="288">
        <f t="shared" si="111"/>
        <v>0</v>
      </c>
      <c r="N244" s="296">
        <f t="shared" si="95"/>
        <v>0</v>
      </c>
      <c r="P244" s="25"/>
      <c r="Q244" s="25"/>
      <c r="R244" s="25"/>
      <c r="S244" s="25"/>
      <c r="T244" s="25"/>
      <c r="U244" s="25"/>
      <c r="V244" s="25"/>
      <c r="W244" s="25"/>
    </row>
    <row r="245" spans="1:23" s="28" customFormat="1">
      <c r="A245" s="223" t="str">
        <f t="shared" si="107"/>
        <v>81104173113</v>
      </c>
      <c r="B245" s="29">
        <v>8110</v>
      </c>
      <c r="C245" s="30">
        <v>4173</v>
      </c>
      <c r="D245" s="229">
        <v>1</v>
      </c>
      <c r="E245" s="229">
        <v>1</v>
      </c>
      <c r="F245" s="229">
        <v>3</v>
      </c>
      <c r="G245" s="31" t="s">
        <v>135</v>
      </c>
      <c r="H245" s="32">
        <v>27650</v>
      </c>
      <c r="I245" s="32">
        <v>0</v>
      </c>
      <c r="J245" s="32">
        <v>27650</v>
      </c>
      <c r="K245" s="32">
        <v>0</v>
      </c>
      <c r="L245" s="32">
        <v>16700</v>
      </c>
      <c r="M245" s="288">
        <f t="shared" si="111"/>
        <v>60.397830018083184</v>
      </c>
      <c r="N245" s="296">
        <f t="shared" si="95"/>
        <v>-10950</v>
      </c>
      <c r="P245" s="25"/>
      <c r="Q245" s="25"/>
      <c r="R245" s="25"/>
      <c r="S245" s="25"/>
      <c r="T245" s="25"/>
      <c r="U245" s="25"/>
      <c r="V245" s="25"/>
      <c r="W245" s="25"/>
    </row>
    <row r="246" spans="1:23" s="28" customFormat="1">
      <c r="A246" s="223" t="str">
        <f t="shared" si="107"/>
        <v>81104173114</v>
      </c>
      <c r="B246" s="29">
        <v>8110</v>
      </c>
      <c r="C246" s="30">
        <v>4173</v>
      </c>
      <c r="D246" s="229">
        <v>1</v>
      </c>
      <c r="E246" s="229">
        <v>1</v>
      </c>
      <c r="F246" s="229">
        <v>4</v>
      </c>
      <c r="G246" s="31" t="s">
        <v>136</v>
      </c>
      <c r="H246" s="32"/>
      <c r="I246" s="32"/>
      <c r="J246" s="32">
        <f t="shared" si="110"/>
        <v>0</v>
      </c>
      <c r="K246" s="32"/>
      <c r="L246" s="32"/>
      <c r="M246" s="288">
        <f t="shared" si="111"/>
        <v>0</v>
      </c>
      <c r="N246" s="296">
        <f t="shared" si="95"/>
        <v>0</v>
      </c>
      <c r="P246" s="25"/>
      <c r="Q246" s="25"/>
      <c r="R246" s="25"/>
      <c r="S246" s="25"/>
      <c r="T246" s="25"/>
      <c r="U246" s="25"/>
      <c r="V246" s="25"/>
      <c r="W246" s="25"/>
    </row>
    <row r="247" spans="1:23" s="28" customFormat="1">
      <c r="A247" s="223" t="str">
        <f t="shared" si="107"/>
        <v>81104173115</v>
      </c>
      <c r="B247" s="29">
        <v>8110</v>
      </c>
      <c r="C247" s="30">
        <v>4173</v>
      </c>
      <c r="D247" s="229">
        <v>1</v>
      </c>
      <c r="E247" s="229">
        <v>1</v>
      </c>
      <c r="F247" s="229">
        <v>5</v>
      </c>
      <c r="G247" s="31" t="s">
        <v>137</v>
      </c>
      <c r="H247" s="32"/>
      <c r="I247" s="32"/>
      <c r="J247" s="32">
        <f t="shared" si="110"/>
        <v>0</v>
      </c>
      <c r="K247" s="32"/>
      <c r="L247" s="32"/>
      <c r="M247" s="288">
        <f t="shared" si="111"/>
        <v>0</v>
      </c>
      <c r="N247" s="296">
        <f t="shared" ref="N247:N358" si="128">L247-J247</f>
        <v>0</v>
      </c>
      <c r="P247" s="25"/>
      <c r="Q247" s="25"/>
      <c r="R247" s="25"/>
      <c r="S247" s="25"/>
      <c r="T247" s="25"/>
      <c r="U247" s="25"/>
      <c r="V247" s="25"/>
      <c r="W247" s="25"/>
    </row>
    <row r="248" spans="1:23" s="28" customFormat="1">
      <c r="A248" s="223" t="str">
        <f t="shared" si="107"/>
        <v>81104173116</v>
      </c>
      <c r="B248" s="29">
        <v>8110</v>
      </c>
      <c r="C248" s="30">
        <v>4173</v>
      </c>
      <c r="D248" s="229">
        <v>1</v>
      </c>
      <c r="E248" s="229">
        <v>1</v>
      </c>
      <c r="F248" s="229">
        <v>6</v>
      </c>
      <c r="G248" s="31" t="s">
        <v>138</v>
      </c>
      <c r="H248" s="32"/>
      <c r="I248" s="32"/>
      <c r="J248" s="32">
        <f t="shared" si="110"/>
        <v>0</v>
      </c>
      <c r="K248" s="32"/>
      <c r="L248" s="32"/>
      <c r="M248" s="288">
        <f t="shared" si="111"/>
        <v>0</v>
      </c>
      <c r="N248" s="296">
        <f t="shared" si="128"/>
        <v>0</v>
      </c>
      <c r="P248" s="25"/>
      <c r="Q248" s="25"/>
      <c r="R248" s="25"/>
      <c r="S248" s="25"/>
      <c r="T248" s="25"/>
      <c r="U248" s="25"/>
      <c r="V248" s="25"/>
      <c r="W248" s="25"/>
    </row>
    <row r="249" spans="1:23" s="28" customFormat="1">
      <c r="A249" s="223" t="str">
        <f t="shared" si="107"/>
        <v>81104173117</v>
      </c>
      <c r="B249" s="29">
        <v>8110</v>
      </c>
      <c r="C249" s="30">
        <v>4173</v>
      </c>
      <c r="D249" s="229">
        <v>1</v>
      </c>
      <c r="E249" s="229">
        <v>1</v>
      </c>
      <c r="F249" s="229">
        <v>7</v>
      </c>
      <c r="G249" s="31" t="s">
        <v>139</v>
      </c>
      <c r="H249" s="32"/>
      <c r="I249" s="32"/>
      <c r="J249" s="32">
        <f t="shared" si="110"/>
        <v>0</v>
      </c>
      <c r="K249" s="32"/>
      <c r="L249" s="32"/>
      <c r="M249" s="288">
        <f t="shared" si="111"/>
        <v>0</v>
      </c>
      <c r="N249" s="296">
        <f t="shared" si="128"/>
        <v>0</v>
      </c>
      <c r="P249" s="25"/>
      <c r="Q249" s="25"/>
      <c r="R249" s="25"/>
      <c r="S249" s="25"/>
      <c r="T249" s="25"/>
      <c r="U249" s="25"/>
      <c r="V249" s="25"/>
      <c r="W249" s="25"/>
    </row>
    <row r="250" spans="1:23" s="28" customFormat="1">
      <c r="A250" s="223" t="str">
        <f t="shared" si="107"/>
        <v>81104173118</v>
      </c>
      <c r="B250" s="29">
        <v>8110</v>
      </c>
      <c r="C250" s="30">
        <v>4173</v>
      </c>
      <c r="D250" s="229">
        <v>1</v>
      </c>
      <c r="E250" s="229">
        <v>1</v>
      </c>
      <c r="F250" s="229">
        <v>8</v>
      </c>
      <c r="G250" s="31" t="s">
        <v>140</v>
      </c>
      <c r="H250" s="32"/>
      <c r="I250" s="32"/>
      <c r="J250" s="32">
        <f t="shared" si="110"/>
        <v>0</v>
      </c>
      <c r="K250" s="32"/>
      <c r="L250" s="32"/>
      <c r="M250" s="288">
        <f t="shared" si="111"/>
        <v>0</v>
      </c>
      <c r="N250" s="296">
        <f t="shared" si="128"/>
        <v>0</v>
      </c>
      <c r="P250" s="25"/>
      <c r="Q250" s="25"/>
      <c r="R250" s="25"/>
      <c r="S250" s="25"/>
      <c r="T250" s="25"/>
      <c r="U250" s="25"/>
      <c r="V250" s="25"/>
      <c r="W250" s="25"/>
    </row>
    <row r="251" spans="1:23" s="28" customFormat="1">
      <c r="A251" s="223" t="str">
        <f t="shared" si="107"/>
        <v>81104173119</v>
      </c>
      <c r="B251" s="29">
        <v>8110</v>
      </c>
      <c r="C251" s="30">
        <v>4173</v>
      </c>
      <c r="D251" s="229">
        <v>1</v>
      </c>
      <c r="E251" s="229">
        <v>1</v>
      </c>
      <c r="F251" s="229">
        <v>9</v>
      </c>
      <c r="G251" s="31" t="s">
        <v>141</v>
      </c>
      <c r="H251" s="32"/>
      <c r="I251" s="32"/>
      <c r="J251" s="32">
        <f t="shared" si="110"/>
        <v>0</v>
      </c>
      <c r="K251" s="32"/>
      <c r="L251" s="32"/>
      <c r="M251" s="288">
        <f t="shared" si="111"/>
        <v>0</v>
      </c>
      <c r="N251" s="296">
        <f t="shared" si="128"/>
        <v>0</v>
      </c>
      <c r="P251" s="25"/>
      <c r="Q251" s="25"/>
      <c r="R251" s="25"/>
      <c r="S251" s="25"/>
      <c r="T251" s="25"/>
      <c r="U251" s="25"/>
      <c r="V251" s="25"/>
      <c r="W251" s="25"/>
    </row>
    <row r="252" spans="1:23" s="28" customFormat="1">
      <c r="A252" s="223" t="str">
        <f t="shared" si="107"/>
        <v>811041731110</v>
      </c>
      <c r="B252" s="29">
        <v>8110</v>
      </c>
      <c r="C252" s="30">
        <v>4173</v>
      </c>
      <c r="D252" s="229">
        <v>1</v>
      </c>
      <c r="E252" s="229">
        <v>1</v>
      </c>
      <c r="F252" s="229">
        <v>10</v>
      </c>
      <c r="G252" s="31" t="s">
        <v>142</v>
      </c>
      <c r="H252" s="32"/>
      <c r="I252" s="32"/>
      <c r="J252" s="32">
        <f t="shared" si="110"/>
        <v>0</v>
      </c>
      <c r="K252" s="32"/>
      <c r="L252" s="32"/>
      <c r="M252" s="288">
        <f t="shared" si="111"/>
        <v>0</v>
      </c>
      <c r="N252" s="296">
        <f t="shared" si="128"/>
        <v>0</v>
      </c>
      <c r="P252" s="25"/>
      <c r="Q252" s="25"/>
      <c r="R252" s="25"/>
      <c r="S252" s="25"/>
      <c r="T252" s="25"/>
      <c r="U252" s="25"/>
      <c r="V252" s="25"/>
      <c r="W252" s="25"/>
    </row>
    <row r="253" spans="1:23" s="28" customFormat="1">
      <c r="A253" s="223" t="str">
        <f t="shared" si="107"/>
        <v>811041731111</v>
      </c>
      <c r="B253" s="29">
        <v>8110</v>
      </c>
      <c r="C253" s="30">
        <v>4173</v>
      </c>
      <c r="D253" s="229">
        <v>1</v>
      </c>
      <c r="E253" s="229">
        <v>1</v>
      </c>
      <c r="F253" s="229">
        <v>11</v>
      </c>
      <c r="G253" s="31" t="s">
        <v>143</v>
      </c>
      <c r="H253" s="32"/>
      <c r="I253" s="32"/>
      <c r="J253" s="32">
        <f t="shared" si="110"/>
        <v>0</v>
      </c>
      <c r="K253" s="32"/>
      <c r="L253" s="32"/>
      <c r="M253" s="288">
        <f t="shared" si="111"/>
        <v>0</v>
      </c>
      <c r="N253" s="296">
        <f t="shared" si="128"/>
        <v>0</v>
      </c>
      <c r="P253" s="25"/>
      <c r="Q253" s="25"/>
      <c r="R253" s="25"/>
      <c r="S253" s="25"/>
      <c r="T253" s="25"/>
      <c r="U253" s="25"/>
      <c r="V253" s="25"/>
      <c r="W253" s="25"/>
    </row>
    <row r="254" spans="1:23" s="28" customFormat="1">
      <c r="A254" s="223" t="str">
        <f t="shared" si="107"/>
        <v>811041731112</v>
      </c>
      <c r="B254" s="29">
        <v>8110</v>
      </c>
      <c r="C254" s="30">
        <v>4173</v>
      </c>
      <c r="D254" s="229">
        <v>1</v>
      </c>
      <c r="E254" s="229">
        <v>1</v>
      </c>
      <c r="F254" s="229">
        <v>12</v>
      </c>
      <c r="G254" s="31" t="s">
        <v>144</v>
      </c>
      <c r="H254" s="32"/>
      <c r="I254" s="32"/>
      <c r="J254" s="32">
        <f t="shared" si="110"/>
        <v>0</v>
      </c>
      <c r="K254" s="32"/>
      <c r="L254" s="32"/>
      <c r="M254" s="288">
        <f t="shared" si="111"/>
        <v>0</v>
      </c>
      <c r="N254" s="296">
        <f t="shared" si="128"/>
        <v>0</v>
      </c>
      <c r="P254" s="25"/>
      <c r="Q254" s="25"/>
      <c r="R254" s="25"/>
      <c r="S254" s="25"/>
      <c r="T254" s="25"/>
      <c r="U254" s="25"/>
      <c r="V254" s="25"/>
      <c r="W254" s="25"/>
    </row>
    <row r="255" spans="1:23" s="28" customFormat="1">
      <c r="A255" s="223" t="str">
        <f t="shared" si="107"/>
        <v>811041731113</v>
      </c>
      <c r="B255" s="29">
        <v>8110</v>
      </c>
      <c r="C255" s="30">
        <v>4173</v>
      </c>
      <c r="D255" s="229">
        <v>1</v>
      </c>
      <c r="E255" s="229">
        <v>1</v>
      </c>
      <c r="F255" s="229">
        <v>13</v>
      </c>
      <c r="G255" s="31" t="s">
        <v>145</v>
      </c>
      <c r="H255" s="32">
        <v>498973</v>
      </c>
      <c r="I255" s="32"/>
      <c r="J255" s="32">
        <f t="shared" si="110"/>
        <v>498973</v>
      </c>
      <c r="K255" s="32"/>
      <c r="L255" s="32">
        <v>444132</v>
      </c>
      <c r="M255" s="288">
        <f t="shared" si="111"/>
        <v>89.009224948043283</v>
      </c>
      <c r="N255" s="296">
        <f t="shared" si="128"/>
        <v>-54841</v>
      </c>
      <c r="P255" s="25"/>
      <c r="Q255" s="25"/>
      <c r="R255" s="25"/>
      <c r="S255" s="25"/>
      <c r="T255" s="25"/>
      <c r="U255" s="25"/>
      <c r="V255" s="25"/>
      <c r="W255" s="25"/>
    </row>
    <row r="256" spans="1:23" s="28" customFormat="1">
      <c r="A256" s="223" t="str">
        <f t="shared" si="107"/>
        <v>811041731114</v>
      </c>
      <c r="B256" s="29">
        <v>8110</v>
      </c>
      <c r="C256" s="30">
        <v>4173</v>
      </c>
      <c r="D256" s="229">
        <v>1</v>
      </c>
      <c r="E256" s="229">
        <v>1</v>
      </c>
      <c r="F256" s="229">
        <v>14</v>
      </c>
      <c r="G256" s="31" t="s">
        <v>146</v>
      </c>
      <c r="H256" s="32"/>
      <c r="I256" s="32"/>
      <c r="J256" s="32">
        <f t="shared" si="110"/>
        <v>0</v>
      </c>
      <c r="K256" s="32"/>
      <c r="L256" s="32"/>
      <c r="M256" s="288">
        <f t="shared" si="111"/>
        <v>0</v>
      </c>
      <c r="N256" s="296">
        <f t="shared" si="128"/>
        <v>0</v>
      </c>
      <c r="P256" s="25"/>
      <c r="Q256" s="25"/>
      <c r="R256" s="25"/>
      <c r="S256" s="25"/>
      <c r="T256" s="25"/>
      <c r="U256" s="25"/>
      <c r="V256" s="25"/>
      <c r="W256" s="25"/>
    </row>
    <row r="257" spans="1:23" s="28" customFormat="1">
      <c r="A257" s="223" t="str">
        <f t="shared" si="107"/>
        <v>811041731115</v>
      </c>
      <c r="B257" s="29">
        <v>8110</v>
      </c>
      <c r="C257" s="30">
        <v>4173</v>
      </c>
      <c r="D257" s="229">
        <v>1</v>
      </c>
      <c r="E257" s="229">
        <v>1</v>
      </c>
      <c r="F257" s="229">
        <v>15</v>
      </c>
      <c r="G257" s="31" t="s">
        <v>147</v>
      </c>
      <c r="H257" s="32">
        <v>68320</v>
      </c>
      <c r="I257" s="32"/>
      <c r="J257" s="32">
        <f t="shared" si="110"/>
        <v>68320</v>
      </c>
      <c r="K257" s="32"/>
      <c r="L257" s="32">
        <v>124160</v>
      </c>
      <c r="M257" s="288">
        <f t="shared" si="111"/>
        <v>181.73302107728338</v>
      </c>
      <c r="N257" s="296">
        <f t="shared" si="128"/>
        <v>55840</v>
      </c>
      <c r="P257" s="25"/>
      <c r="Q257" s="25"/>
      <c r="R257" s="25"/>
      <c r="S257" s="25"/>
      <c r="T257" s="25"/>
      <c r="U257" s="25"/>
      <c r="V257" s="25"/>
      <c r="W257" s="25"/>
    </row>
    <row r="258" spans="1:23" s="28" customFormat="1">
      <c r="A258" s="223" t="str">
        <f t="shared" si="107"/>
        <v>811041731116</v>
      </c>
      <c r="B258" s="29">
        <v>8110</v>
      </c>
      <c r="C258" s="30">
        <v>4173</v>
      </c>
      <c r="D258" s="229">
        <v>1</v>
      </c>
      <c r="E258" s="229">
        <v>1</v>
      </c>
      <c r="F258" s="229">
        <v>16</v>
      </c>
      <c r="G258" s="31" t="s">
        <v>148</v>
      </c>
      <c r="H258" s="32">
        <v>9720</v>
      </c>
      <c r="I258" s="32"/>
      <c r="J258" s="32">
        <f t="shared" si="110"/>
        <v>9720</v>
      </c>
      <c r="K258" s="32"/>
      <c r="L258" s="32">
        <v>26400</v>
      </c>
      <c r="M258" s="288">
        <f t="shared" si="111"/>
        <v>271.60493827160496</v>
      </c>
      <c r="N258" s="296">
        <f t="shared" si="128"/>
        <v>16680</v>
      </c>
      <c r="P258" s="25"/>
      <c r="Q258" s="25"/>
      <c r="R258" s="25"/>
      <c r="S258" s="25"/>
      <c r="T258" s="25"/>
      <c r="U258" s="25"/>
      <c r="V258" s="25"/>
      <c r="W258" s="25"/>
    </row>
    <row r="259" spans="1:23" s="28" customFormat="1">
      <c r="A259" s="223" t="str">
        <f t="shared" si="107"/>
        <v>811041731117</v>
      </c>
      <c r="B259" s="29">
        <v>8110</v>
      </c>
      <c r="C259" s="30">
        <v>4173</v>
      </c>
      <c r="D259" s="229">
        <v>1</v>
      </c>
      <c r="E259" s="229">
        <v>1</v>
      </c>
      <c r="F259" s="229">
        <v>17</v>
      </c>
      <c r="G259" s="31" t="s">
        <v>149</v>
      </c>
      <c r="H259" s="32">
        <v>45000</v>
      </c>
      <c r="I259" s="32">
        <v>0</v>
      </c>
      <c r="J259" s="32">
        <f t="shared" si="110"/>
        <v>45000</v>
      </c>
      <c r="K259" s="32">
        <v>0</v>
      </c>
      <c r="L259" s="32">
        <v>0</v>
      </c>
      <c r="M259" s="288">
        <f t="shared" si="111"/>
        <v>0</v>
      </c>
      <c r="N259" s="296">
        <f t="shared" si="128"/>
        <v>-45000</v>
      </c>
      <c r="P259" s="25"/>
      <c r="Q259" s="25"/>
      <c r="R259" s="25"/>
      <c r="S259" s="25"/>
      <c r="T259" s="25"/>
      <c r="U259" s="25"/>
      <c r="V259" s="25"/>
      <c r="W259" s="25"/>
    </row>
    <row r="260" spans="1:23" s="28" customFormat="1">
      <c r="A260" s="223" t="str">
        <f t="shared" si="107"/>
        <v>811041731118</v>
      </c>
      <c r="B260" s="29">
        <v>8110</v>
      </c>
      <c r="C260" s="30">
        <v>4173</v>
      </c>
      <c r="D260" s="229">
        <v>1</v>
      </c>
      <c r="E260" s="229">
        <v>1</v>
      </c>
      <c r="F260" s="229">
        <v>18</v>
      </c>
      <c r="G260" s="31" t="s">
        <v>150</v>
      </c>
      <c r="H260" s="32"/>
      <c r="I260" s="32"/>
      <c r="J260" s="32">
        <f t="shared" si="110"/>
        <v>0</v>
      </c>
      <c r="K260" s="32"/>
      <c r="L260" s="32"/>
      <c r="M260" s="288">
        <f t="shared" si="111"/>
        <v>0</v>
      </c>
      <c r="N260" s="296">
        <f t="shared" si="128"/>
        <v>0</v>
      </c>
      <c r="P260" s="25"/>
      <c r="Q260" s="25"/>
      <c r="R260" s="25"/>
      <c r="S260" s="25"/>
      <c r="T260" s="25"/>
      <c r="U260" s="25"/>
      <c r="V260" s="25"/>
      <c r="W260" s="25"/>
    </row>
    <row r="261" spans="1:23" s="28" customFormat="1">
      <c r="A261" s="223" t="str">
        <f t="shared" si="107"/>
        <v>811041731119</v>
      </c>
      <c r="B261" s="29">
        <v>8110</v>
      </c>
      <c r="C261" s="30">
        <v>4173</v>
      </c>
      <c r="D261" s="229">
        <v>1</v>
      </c>
      <c r="E261" s="229">
        <v>1</v>
      </c>
      <c r="F261" s="229">
        <v>19</v>
      </c>
      <c r="G261" s="31" t="s">
        <v>151</v>
      </c>
      <c r="H261" s="32"/>
      <c r="I261" s="32"/>
      <c r="J261" s="32">
        <f t="shared" si="110"/>
        <v>0</v>
      </c>
      <c r="K261" s="32"/>
      <c r="L261" s="32"/>
      <c r="M261" s="288">
        <f t="shared" si="111"/>
        <v>0</v>
      </c>
      <c r="N261" s="296">
        <f t="shared" si="128"/>
        <v>0</v>
      </c>
      <c r="P261" s="25"/>
      <c r="Q261" s="25"/>
      <c r="R261" s="25"/>
      <c r="S261" s="25"/>
      <c r="T261" s="25"/>
      <c r="U261" s="25"/>
      <c r="V261" s="25"/>
      <c r="W261" s="25"/>
    </row>
    <row r="262" spans="1:23" s="28" customFormat="1">
      <c r="A262" s="223" t="str">
        <f t="shared" si="107"/>
        <v>811041731120</v>
      </c>
      <c r="B262" s="29">
        <v>8110</v>
      </c>
      <c r="C262" s="30">
        <v>4173</v>
      </c>
      <c r="D262" s="229">
        <v>1</v>
      </c>
      <c r="E262" s="229">
        <v>1</v>
      </c>
      <c r="F262" s="229">
        <v>20</v>
      </c>
      <c r="G262" s="31" t="s">
        <v>152</v>
      </c>
      <c r="H262" s="32"/>
      <c r="I262" s="32"/>
      <c r="J262" s="32">
        <f t="shared" si="110"/>
        <v>0</v>
      </c>
      <c r="K262" s="32"/>
      <c r="L262" s="32"/>
      <c r="M262" s="288">
        <f t="shared" si="111"/>
        <v>0</v>
      </c>
      <c r="N262" s="296">
        <f t="shared" si="128"/>
        <v>0</v>
      </c>
      <c r="P262" s="25"/>
      <c r="Q262" s="25"/>
      <c r="R262" s="25"/>
      <c r="S262" s="25"/>
      <c r="T262" s="25"/>
      <c r="U262" s="25"/>
      <c r="V262" s="25"/>
      <c r="W262" s="25"/>
    </row>
    <row r="263" spans="1:23" s="28" customFormat="1" ht="27">
      <c r="A263" s="223" t="str">
        <f t="shared" si="107"/>
        <v>811041731121</v>
      </c>
      <c r="B263" s="29">
        <v>8110</v>
      </c>
      <c r="C263" s="30">
        <v>4173</v>
      </c>
      <c r="D263" s="229">
        <v>1</v>
      </c>
      <c r="E263" s="229">
        <v>1</v>
      </c>
      <c r="F263" s="229">
        <v>21</v>
      </c>
      <c r="G263" s="31" t="s">
        <v>153</v>
      </c>
      <c r="H263" s="32"/>
      <c r="I263" s="32"/>
      <c r="J263" s="32">
        <f t="shared" si="110"/>
        <v>0</v>
      </c>
      <c r="K263" s="32"/>
      <c r="L263" s="32"/>
      <c r="M263" s="288">
        <f t="shared" si="111"/>
        <v>0</v>
      </c>
      <c r="N263" s="296">
        <f t="shared" si="128"/>
        <v>0</v>
      </c>
      <c r="P263" s="25"/>
      <c r="Q263" s="25"/>
      <c r="R263" s="25"/>
      <c r="S263" s="25"/>
      <c r="T263" s="25"/>
      <c r="U263" s="25"/>
      <c r="V263" s="25"/>
      <c r="W263" s="25"/>
    </row>
    <row r="264" spans="1:23" s="28" customFormat="1" ht="27">
      <c r="A264" s="223" t="str">
        <f t="shared" si="107"/>
        <v>811041731122</v>
      </c>
      <c r="B264" s="29">
        <v>8110</v>
      </c>
      <c r="C264" s="30">
        <v>4173</v>
      </c>
      <c r="D264" s="229">
        <v>1</v>
      </c>
      <c r="E264" s="229">
        <v>1</v>
      </c>
      <c r="F264" s="229">
        <v>22</v>
      </c>
      <c r="G264" s="31" t="s">
        <v>154</v>
      </c>
      <c r="H264" s="32"/>
      <c r="I264" s="32"/>
      <c r="J264" s="32">
        <f t="shared" si="110"/>
        <v>0</v>
      </c>
      <c r="K264" s="32"/>
      <c r="L264" s="32"/>
      <c r="M264" s="288">
        <f t="shared" si="111"/>
        <v>0</v>
      </c>
      <c r="N264" s="296">
        <f t="shared" si="128"/>
        <v>0</v>
      </c>
      <c r="P264" s="25"/>
      <c r="Q264" s="25"/>
      <c r="R264" s="25"/>
      <c r="S264" s="25"/>
      <c r="T264" s="25"/>
      <c r="U264" s="25"/>
      <c r="V264" s="25"/>
      <c r="W264" s="25"/>
    </row>
    <row r="265" spans="1:23" s="28" customFormat="1" ht="27">
      <c r="A265" s="223" t="str">
        <f t="shared" si="107"/>
        <v>81104174</v>
      </c>
      <c r="B265" s="262">
        <v>8110</v>
      </c>
      <c r="C265" s="263">
        <v>4174</v>
      </c>
      <c r="D265" s="264"/>
      <c r="E265" s="264"/>
      <c r="F265" s="264"/>
      <c r="G265" s="265" t="s">
        <v>1069</v>
      </c>
      <c r="H265" s="266">
        <f t="shared" ref="H265:I267" si="129">SUM(H266)</f>
        <v>0</v>
      </c>
      <c r="I265" s="266">
        <f t="shared" si="129"/>
        <v>0</v>
      </c>
      <c r="J265" s="266">
        <f t="shared" si="110"/>
        <v>0</v>
      </c>
      <c r="K265" s="266">
        <f t="shared" ref="K265:L267" si="130">SUM(K266)</f>
        <v>0</v>
      </c>
      <c r="L265" s="266">
        <f t="shared" si="130"/>
        <v>0</v>
      </c>
      <c r="M265" s="285">
        <f t="shared" si="111"/>
        <v>0</v>
      </c>
      <c r="N265" s="267">
        <f t="shared" si="128"/>
        <v>0</v>
      </c>
      <c r="P265" s="25"/>
      <c r="Q265" s="25"/>
      <c r="R265" s="25"/>
      <c r="S265" s="25"/>
      <c r="T265" s="25"/>
      <c r="U265" s="25"/>
      <c r="V265" s="25"/>
      <c r="W265" s="25"/>
    </row>
    <row r="266" spans="1:23" s="28" customFormat="1" ht="27">
      <c r="A266" s="223" t="str">
        <f t="shared" si="107"/>
        <v>811041741</v>
      </c>
      <c r="B266" s="268">
        <v>8110</v>
      </c>
      <c r="C266" s="269">
        <v>4174</v>
      </c>
      <c r="D266" s="270">
        <v>1</v>
      </c>
      <c r="E266" s="270"/>
      <c r="F266" s="270"/>
      <c r="G266" s="271" t="s">
        <v>1069</v>
      </c>
      <c r="H266" s="272">
        <f t="shared" si="129"/>
        <v>0</v>
      </c>
      <c r="I266" s="272">
        <f t="shared" si="129"/>
        <v>0</v>
      </c>
      <c r="J266" s="272">
        <f t="shared" si="110"/>
        <v>0</v>
      </c>
      <c r="K266" s="272">
        <f t="shared" si="130"/>
        <v>0</v>
      </c>
      <c r="L266" s="272">
        <f t="shared" si="130"/>
        <v>0</v>
      </c>
      <c r="M266" s="286">
        <f t="shared" si="111"/>
        <v>0</v>
      </c>
      <c r="N266" s="273">
        <f t="shared" si="128"/>
        <v>0</v>
      </c>
      <c r="P266" s="25"/>
      <c r="Q266" s="25"/>
      <c r="R266" s="25"/>
      <c r="S266" s="25"/>
      <c r="T266" s="25"/>
      <c r="U266" s="25"/>
      <c r="V266" s="25"/>
      <c r="W266" s="25"/>
    </row>
    <row r="267" spans="1:23" s="28" customFormat="1" ht="18">
      <c r="A267" s="223" t="str">
        <f t="shared" si="107"/>
        <v>8110417411</v>
      </c>
      <c r="B267" s="279">
        <v>8110</v>
      </c>
      <c r="C267" s="280">
        <v>4174</v>
      </c>
      <c r="D267" s="281">
        <v>1</v>
      </c>
      <c r="E267" s="281">
        <v>1</v>
      </c>
      <c r="F267" s="281"/>
      <c r="G267" s="277" t="s">
        <v>1069</v>
      </c>
      <c r="H267" s="278">
        <f t="shared" si="129"/>
        <v>0</v>
      </c>
      <c r="I267" s="278">
        <f t="shared" si="129"/>
        <v>0</v>
      </c>
      <c r="J267" s="278">
        <f t="shared" si="110"/>
        <v>0</v>
      </c>
      <c r="K267" s="278">
        <f t="shared" si="130"/>
        <v>0</v>
      </c>
      <c r="L267" s="278">
        <f t="shared" si="130"/>
        <v>0</v>
      </c>
      <c r="M267" s="287">
        <f t="shared" si="111"/>
        <v>0</v>
      </c>
      <c r="N267" s="295">
        <f t="shared" si="128"/>
        <v>0</v>
      </c>
      <c r="P267" s="25"/>
      <c r="Q267" s="25"/>
      <c r="R267" s="25"/>
      <c r="S267" s="25"/>
      <c r="T267" s="25"/>
      <c r="U267" s="25"/>
      <c r="V267" s="25"/>
      <c r="W267" s="25"/>
    </row>
    <row r="268" spans="1:23" s="28" customFormat="1" ht="33" customHeight="1">
      <c r="A268" s="223" t="str">
        <f t="shared" si="107"/>
        <v>81104174111</v>
      </c>
      <c r="B268" s="29">
        <v>8110</v>
      </c>
      <c r="C268" s="30">
        <v>4174</v>
      </c>
      <c r="D268" s="229">
        <v>1</v>
      </c>
      <c r="E268" s="229">
        <v>1</v>
      </c>
      <c r="F268" s="229">
        <v>1</v>
      </c>
      <c r="G268" s="31" t="s">
        <v>1069</v>
      </c>
      <c r="H268" s="32"/>
      <c r="I268" s="32"/>
      <c r="J268" s="32">
        <f t="shared" si="110"/>
        <v>0</v>
      </c>
      <c r="K268" s="32"/>
      <c r="L268" s="32"/>
      <c r="M268" s="288">
        <f t="shared" si="111"/>
        <v>0</v>
      </c>
      <c r="N268" s="296">
        <f t="shared" si="128"/>
        <v>0</v>
      </c>
      <c r="P268" s="25"/>
      <c r="Q268" s="25"/>
      <c r="R268" s="25"/>
      <c r="S268" s="25"/>
      <c r="T268" s="25"/>
      <c r="U268" s="25"/>
      <c r="V268" s="25"/>
      <c r="W268" s="25"/>
    </row>
    <row r="269" spans="1:23" s="28" customFormat="1" ht="27">
      <c r="A269" s="223" t="str">
        <f t="shared" ref="A269:A335" si="131">B269&amp;C269&amp;D269&amp;E269&amp;F269</f>
        <v>81104175</v>
      </c>
      <c r="B269" s="262">
        <v>8110</v>
      </c>
      <c r="C269" s="263">
        <v>4175</v>
      </c>
      <c r="D269" s="264"/>
      <c r="E269" s="264"/>
      <c r="F269" s="264"/>
      <c r="G269" s="265" t="s">
        <v>1043</v>
      </c>
      <c r="H269" s="266">
        <f>+H270</f>
        <v>0</v>
      </c>
      <c r="I269" s="266">
        <f>+I270</f>
        <v>0</v>
      </c>
      <c r="J269" s="266">
        <f t="shared" si="110"/>
        <v>0</v>
      </c>
      <c r="K269" s="266">
        <f t="shared" ref="K269:L270" si="132">+K270</f>
        <v>0</v>
      </c>
      <c r="L269" s="266">
        <f t="shared" si="132"/>
        <v>0</v>
      </c>
      <c r="M269" s="285">
        <f t="shared" si="111"/>
        <v>0</v>
      </c>
      <c r="N269" s="267">
        <f t="shared" ref="N269" si="133">L269-J269</f>
        <v>0</v>
      </c>
      <c r="P269" s="25"/>
      <c r="Q269" s="25"/>
      <c r="R269" s="25"/>
      <c r="S269" s="25"/>
      <c r="T269" s="25"/>
      <c r="U269" s="25"/>
      <c r="V269" s="25"/>
      <c r="W269" s="25"/>
    </row>
    <row r="270" spans="1:23" s="28" customFormat="1" ht="27">
      <c r="A270" s="223" t="str">
        <f t="shared" si="131"/>
        <v>811041751</v>
      </c>
      <c r="B270" s="268">
        <v>8110</v>
      </c>
      <c r="C270" s="269">
        <v>4175</v>
      </c>
      <c r="D270" s="270">
        <v>1</v>
      </c>
      <c r="E270" s="270"/>
      <c r="F270" s="270"/>
      <c r="G270" s="271" t="s">
        <v>1043</v>
      </c>
      <c r="H270" s="272">
        <f>+H271</f>
        <v>0</v>
      </c>
      <c r="I270" s="272">
        <f>+I271</f>
        <v>0</v>
      </c>
      <c r="J270" s="272">
        <f t="shared" ref="J270:J333" si="134">H270+I270</f>
        <v>0</v>
      </c>
      <c r="K270" s="272">
        <f t="shared" si="132"/>
        <v>0</v>
      </c>
      <c r="L270" s="272">
        <f t="shared" si="132"/>
        <v>0</v>
      </c>
      <c r="M270" s="286">
        <f t="shared" ref="M270:M333" si="135">IFERROR(L270/J270*100,0)</f>
        <v>0</v>
      </c>
      <c r="N270" s="273">
        <f t="shared" si="128"/>
        <v>0</v>
      </c>
      <c r="P270" s="25"/>
      <c r="Q270" s="25"/>
      <c r="R270" s="25"/>
      <c r="S270" s="25"/>
      <c r="T270" s="25"/>
      <c r="U270" s="25"/>
      <c r="V270" s="25"/>
      <c r="W270" s="25"/>
    </row>
    <row r="271" spans="1:23" s="28" customFormat="1" ht="27">
      <c r="A271" s="223" t="str">
        <f t="shared" si="131"/>
        <v>8110417511</v>
      </c>
      <c r="B271" s="279">
        <v>8110</v>
      </c>
      <c r="C271" s="280">
        <v>4175</v>
      </c>
      <c r="D271" s="281">
        <v>1</v>
      </c>
      <c r="E271" s="281">
        <v>1</v>
      </c>
      <c r="F271" s="281"/>
      <c r="G271" s="277" t="s">
        <v>1043</v>
      </c>
      <c r="H271" s="278">
        <f>SUM(H272)</f>
        <v>0</v>
      </c>
      <c r="I271" s="278">
        <f>SUM(I272)</f>
        <v>0</v>
      </c>
      <c r="J271" s="278">
        <f t="shared" si="134"/>
        <v>0</v>
      </c>
      <c r="K271" s="278">
        <f t="shared" ref="K271:L271" si="136">SUM(K272)</f>
        <v>0</v>
      </c>
      <c r="L271" s="278">
        <f t="shared" si="136"/>
        <v>0</v>
      </c>
      <c r="M271" s="287">
        <f t="shared" si="135"/>
        <v>0</v>
      </c>
      <c r="N271" s="295">
        <f t="shared" si="128"/>
        <v>0</v>
      </c>
      <c r="P271" s="25"/>
      <c r="Q271" s="25"/>
      <c r="R271" s="25"/>
      <c r="S271" s="25"/>
      <c r="T271" s="25"/>
      <c r="U271" s="25"/>
      <c r="V271" s="25"/>
      <c r="W271" s="25"/>
    </row>
    <row r="272" spans="1:23" s="28" customFormat="1" ht="33" customHeight="1">
      <c r="A272" s="223" t="str">
        <f t="shared" si="131"/>
        <v>81104175111</v>
      </c>
      <c r="B272" s="219">
        <v>8110</v>
      </c>
      <c r="C272" s="220">
        <v>4175</v>
      </c>
      <c r="D272" s="237">
        <v>1</v>
      </c>
      <c r="E272" s="237">
        <v>1</v>
      </c>
      <c r="F272" s="237">
        <v>1</v>
      </c>
      <c r="G272" s="221" t="s">
        <v>1043</v>
      </c>
      <c r="H272" s="218"/>
      <c r="I272" s="218"/>
      <c r="J272" s="218">
        <f t="shared" si="134"/>
        <v>0</v>
      </c>
      <c r="K272" s="218"/>
      <c r="L272" s="218"/>
      <c r="M272" s="291">
        <f t="shared" si="135"/>
        <v>0</v>
      </c>
      <c r="N272" s="296">
        <f t="shared" ref="N272" si="137">L272-J272</f>
        <v>0</v>
      </c>
      <c r="P272" s="25"/>
      <c r="Q272" s="25"/>
      <c r="R272" s="25"/>
      <c r="S272" s="25"/>
      <c r="T272" s="25"/>
      <c r="U272" s="25"/>
      <c r="V272" s="25"/>
      <c r="W272" s="25"/>
    </row>
    <row r="273" spans="1:23" s="28" customFormat="1" ht="27">
      <c r="A273" s="223" t="str">
        <f t="shared" si="131"/>
        <v>81104176</v>
      </c>
      <c r="B273" s="262">
        <v>8110</v>
      </c>
      <c r="C273" s="263">
        <v>4176</v>
      </c>
      <c r="D273" s="264"/>
      <c r="E273" s="264"/>
      <c r="F273" s="264"/>
      <c r="G273" s="265" t="s">
        <v>1044</v>
      </c>
      <c r="H273" s="266">
        <f>+H274</f>
        <v>0</v>
      </c>
      <c r="I273" s="266">
        <f>+I274</f>
        <v>0</v>
      </c>
      <c r="J273" s="266">
        <f t="shared" si="134"/>
        <v>0</v>
      </c>
      <c r="K273" s="266">
        <f t="shared" ref="K273:L274" si="138">+K274</f>
        <v>0</v>
      </c>
      <c r="L273" s="266">
        <f t="shared" si="138"/>
        <v>0</v>
      </c>
      <c r="M273" s="285">
        <f t="shared" si="135"/>
        <v>0</v>
      </c>
      <c r="N273" s="267">
        <f t="shared" ref="N273" si="139">L273-J273</f>
        <v>0</v>
      </c>
      <c r="P273" s="25"/>
      <c r="Q273" s="25"/>
      <c r="R273" s="25"/>
      <c r="S273" s="25"/>
      <c r="T273" s="25"/>
      <c r="U273" s="25"/>
      <c r="V273" s="25"/>
      <c r="W273" s="25"/>
    </row>
    <row r="274" spans="1:23" s="28" customFormat="1" ht="27">
      <c r="A274" s="223" t="str">
        <f t="shared" si="131"/>
        <v>811041761</v>
      </c>
      <c r="B274" s="268">
        <v>8110</v>
      </c>
      <c r="C274" s="269">
        <v>4176</v>
      </c>
      <c r="D274" s="270">
        <v>1</v>
      </c>
      <c r="E274" s="270"/>
      <c r="F274" s="270"/>
      <c r="G274" s="271" t="s">
        <v>1044</v>
      </c>
      <c r="H274" s="272">
        <f>+H275</f>
        <v>0</v>
      </c>
      <c r="I274" s="272">
        <f>+I275</f>
        <v>0</v>
      </c>
      <c r="J274" s="272">
        <f t="shared" si="134"/>
        <v>0</v>
      </c>
      <c r="K274" s="272">
        <f t="shared" si="138"/>
        <v>0</v>
      </c>
      <c r="L274" s="272">
        <f t="shared" si="138"/>
        <v>0</v>
      </c>
      <c r="M274" s="286">
        <f t="shared" si="135"/>
        <v>0</v>
      </c>
      <c r="N274" s="273">
        <f t="shared" si="128"/>
        <v>0</v>
      </c>
      <c r="P274" s="25"/>
      <c r="Q274" s="25"/>
      <c r="R274" s="25"/>
      <c r="S274" s="25"/>
      <c r="T274" s="25"/>
      <c r="U274" s="25"/>
      <c r="V274" s="25"/>
      <c r="W274" s="25"/>
    </row>
    <row r="275" spans="1:23" s="28" customFormat="1" ht="27">
      <c r="A275" s="223" t="str">
        <f t="shared" si="131"/>
        <v>8110417611</v>
      </c>
      <c r="B275" s="279">
        <v>8110</v>
      </c>
      <c r="C275" s="280">
        <v>4176</v>
      </c>
      <c r="D275" s="281">
        <v>1</v>
      </c>
      <c r="E275" s="281">
        <v>1</v>
      </c>
      <c r="F275" s="281"/>
      <c r="G275" s="277" t="s">
        <v>1044</v>
      </c>
      <c r="H275" s="278">
        <f>SUM(H276)</f>
        <v>0</v>
      </c>
      <c r="I275" s="278">
        <f>SUM(I276)</f>
        <v>0</v>
      </c>
      <c r="J275" s="278">
        <f t="shared" si="134"/>
        <v>0</v>
      </c>
      <c r="K275" s="278">
        <f t="shared" ref="K275:L275" si="140">SUM(K276)</f>
        <v>0</v>
      </c>
      <c r="L275" s="278">
        <f t="shared" si="140"/>
        <v>0</v>
      </c>
      <c r="M275" s="287">
        <f t="shared" si="135"/>
        <v>0</v>
      </c>
      <c r="N275" s="295">
        <f t="shared" si="128"/>
        <v>0</v>
      </c>
      <c r="P275" s="25"/>
      <c r="Q275" s="25"/>
      <c r="R275" s="25"/>
      <c r="S275" s="25"/>
      <c r="T275" s="25"/>
      <c r="U275" s="25"/>
      <c r="V275" s="25"/>
      <c r="W275" s="25"/>
    </row>
    <row r="276" spans="1:23" s="28" customFormat="1" ht="33" customHeight="1">
      <c r="A276" s="223" t="str">
        <f t="shared" si="131"/>
        <v>81104176111</v>
      </c>
      <c r="B276" s="219">
        <v>8110</v>
      </c>
      <c r="C276" s="220">
        <v>4176</v>
      </c>
      <c r="D276" s="237">
        <v>1</v>
      </c>
      <c r="E276" s="237">
        <v>1</v>
      </c>
      <c r="F276" s="237">
        <v>1</v>
      </c>
      <c r="G276" s="221" t="s">
        <v>1044</v>
      </c>
      <c r="H276" s="218"/>
      <c r="I276" s="218"/>
      <c r="J276" s="218">
        <f t="shared" si="134"/>
        <v>0</v>
      </c>
      <c r="K276" s="218"/>
      <c r="L276" s="218"/>
      <c r="M276" s="291">
        <f t="shared" si="135"/>
        <v>0</v>
      </c>
      <c r="N276" s="296">
        <f t="shared" si="128"/>
        <v>0</v>
      </c>
      <c r="P276" s="25"/>
      <c r="Q276" s="25"/>
      <c r="R276" s="25"/>
      <c r="S276" s="25"/>
      <c r="T276" s="25"/>
      <c r="U276" s="25"/>
      <c r="V276" s="25"/>
      <c r="W276" s="25"/>
    </row>
    <row r="277" spans="1:23" s="28" customFormat="1" ht="27">
      <c r="A277" s="223" t="str">
        <f t="shared" si="131"/>
        <v>81104177</v>
      </c>
      <c r="B277" s="262">
        <v>8110</v>
      </c>
      <c r="C277" s="263">
        <v>4177</v>
      </c>
      <c r="D277" s="264"/>
      <c r="E277" s="264"/>
      <c r="F277" s="264"/>
      <c r="G277" s="265" t="s">
        <v>1045</v>
      </c>
      <c r="H277" s="266">
        <f>+H278</f>
        <v>0</v>
      </c>
      <c r="I277" s="266">
        <f>+I278</f>
        <v>0</v>
      </c>
      <c r="J277" s="266">
        <f t="shared" si="134"/>
        <v>0</v>
      </c>
      <c r="K277" s="266">
        <f t="shared" ref="K277:L278" si="141">+K278</f>
        <v>0</v>
      </c>
      <c r="L277" s="266">
        <f t="shared" si="141"/>
        <v>0</v>
      </c>
      <c r="M277" s="285">
        <f t="shared" si="135"/>
        <v>0</v>
      </c>
      <c r="N277" s="267">
        <f t="shared" ref="N277" si="142">L277-J277</f>
        <v>0</v>
      </c>
      <c r="P277" s="25"/>
      <c r="Q277" s="25"/>
      <c r="R277" s="25"/>
      <c r="S277" s="25"/>
      <c r="T277" s="25"/>
      <c r="U277" s="25"/>
      <c r="V277" s="25"/>
      <c r="W277" s="25"/>
    </row>
    <row r="278" spans="1:23" s="28" customFormat="1" ht="27">
      <c r="A278" s="223" t="str">
        <f t="shared" si="131"/>
        <v>811041771</v>
      </c>
      <c r="B278" s="268">
        <v>8110</v>
      </c>
      <c r="C278" s="269">
        <v>4177</v>
      </c>
      <c r="D278" s="270">
        <v>1</v>
      </c>
      <c r="E278" s="270"/>
      <c r="F278" s="270"/>
      <c r="G278" s="271" t="s">
        <v>1045</v>
      </c>
      <c r="H278" s="272">
        <f>+H279</f>
        <v>0</v>
      </c>
      <c r="I278" s="272">
        <f>+I279</f>
        <v>0</v>
      </c>
      <c r="J278" s="272">
        <f t="shared" si="134"/>
        <v>0</v>
      </c>
      <c r="K278" s="272">
        <f t="shared" si="141"/>
        <v>0</v>
      </c>
      <c r="L278" s="272">
        <f t="shared" si="141"/>
        <v>0</v>
      </c>
      <c r="M278" s="286">
        <f t="shared" si="135"/>
        <v>0</v>
      </c>
      <c r="N278" s="273">
        <f t="shared" si="128"/>
        <v>0</v>
      </c>
      <c r="P278" s="25"/>
      <c r="Q278" s="25"/>
      <c r="R278" s="25"/>
      <c r="S278" s="25"/>
      <c r="T278" s="25"/>
      <c r="U278" s="25"/>
      <c r="V278" s="25"/>
      <c r="W278" s="25"/>
    </row>
    <row r="279" spans="1:23" s="28" customFormat="1" ht="18">
      <c r="A279" s="223" t="str">
        <f t="shared" si="131"/>
        <v>8110417711</v>
      </c>
      <c r="B279" s="279">
        <v>8110</v>
      </c>
      <c r="C279" s="280">
        <v>4177</v>
      </c>
      <c r="D279" s="281">
        <v>1</v>
      </c>
      <c r="E279" s="281">
        <v>1</v>
      </c>
      <c r="F279" s="281"/>
      <c r="G279" s="277" t="s">
        <v>1045</v>
      </c>
      <c r="H279" s="278">
        <f>SUM(H280)</f>
        <v>0</v>
      </c>
      <c r="I279" s="278">
        <f>SUM(I280)</f>
        <v>0</v>
      </c>
      <c r="J279" s="278">
        <f t="shared" si="134"/>
        <v>0</v>
      </c>
      <c r="K279" s="278">
        <f t="shared" ref="K279:L279" si="143">SUM(K280)</f>
        <v>0</v>
      </c>
      <c r="L279" s="278">
        <f t="shared" si="143"/>
        <v>0</v>
      </c>
      <c r="M279" s="287">
        <f t="shared" si="135"/>
        <v>0</v>
      </c>
      <c r="N279" s="295">
        <f t="shared" si="128"/>
        <v>0</v>
      </c>
      <c r="P279" s="25"/>
      <c r="Q279" s="25"/>
      <c r="R279" s="25"/>
      <c r="S279" s="25"/>
      <c r="T279" s="25"/>
      <c r="U279" s="25"/>
      <c r="V279" s="25"/>
      <c r="W279" s="25"/>
    </row>
    <row r="280" spans="1:23" s="28" customFormat="1" ht="33" customHeight="1">
      <c r="A280" s="223" t="str">
        <f t="shared" si="131"/>
        <v>81104177111</v>
      </c>
      <c r="B280" s="219">
        <v>8110</v>
      </c>
      <c r="C280" s="220">
        <v>4177</v>
      </c>
      <c r="D280" s="237">
        <v>1</v>
      </c>
      <c r="E280" s="237">
        <v>1</v>
      </c>
      <c r="F280" s="237">
        <v>1</v>
      </c>
      <c r="G280" s="221" t="s">
        <v>1045</v>
      </c>
      <c r="H280" s="218"/>
      <c r="I280" s="218"/>
      <c r="J280" s="218">
        <f t="shared" si="134"/>
        <v>0</v>
      </c>
      <c r="K280" s="218"/>
      <c r="L280" s="218"/>
      <c r="M280" s="291">
        <f t="shared" si="135"/>
        <v>0</v>
      </c>
      <c r="N280" s="296">
        <f t="shared" si="128"/>
        <v>0</v>
      </c>
      <c r="P280" s="25"/>
      <c r="Q280" s="25"/>
      <c r="R280" s="25"/>
      <c r="S280" s="25"/>
      <c r="T280" s="25"/>
      <c r="U280" s="25"/>
      <c r="V280" s="25"/>
      <c r="W280" s="25"/>
    </row>
    <row r="281" spans="1:23" s="28" customFormat="1" ht="18">
      <c r="A281" s="223" t="str">
        <f t="shared" si="131"/>
        <v>81104178</v>
      </c>
      <c r="B281" s="262">
        <v>8110</v>
      </c>
      <c r="C281" s="263">
        <v>4178</v>
      </c>
      <c r="D281" s="264"/>
      <c r="E281" s="264"/>
      <c r="F281" s="264"/>
      <c r="G281" s="265" t="s">
        <v>1046</v>
      </c>
      <c r="H281" s="266">
        <f>+H282</f>
        <v>0</v>
      </c>
      <c r="I281" s="266">
        <f>+I282</f>
        <v>0</v>
      </c>
      <c r="J281" s="266">
        <f t="shared" si="134"/>
        <v>0</v>
      </c>
      <c r="K281" s="266">
        <f t="shared" ref="K281:L282" si="144">+K282</f>
        <v>0</v>
      </c>
      <c r="L281" s="266">
        <f t="shared" si="144"/>
        <v>0</v>
      </c>
      <c r="M281" s="285">
        <f t="shared" si="135"/>
        <v>0</v>
      </c>
      <c r="N281" s="267">
        <f t="shared" ref="N281" si="145">L281-J281</f>
        <v>0</v>
      </c>
      <c r="P281" s="25"/>
      <c r="Q281" s="25"/>
      <c r="R281" s="25"/>
      <c r="S281" s="25"/>
      <c r="T281" s="25"/>
      <c r="U281" s="25"/>
      <c r="V281" s="25"/>
      <c r="W281" s="25"/>
    </row>
    <row r="282" spans="1:23" s="28" customFormat="1" ht="18">
      <c r="A282" s="223" t="str">
        <f t="shared" si="131"/>
        <v>811041781</v>
      </c>
      <c r="B282" s="268">
        <v>8110</v>
      </c>
      <c r="C282" s="269">
        <v>4178</v>
      </c>
      <c r="D282" s="270">
        <v>1</v>
      </c>
      <c r="E282" s="270"/>
      <c r="F282" s="270"/>
      <c r="G282" s="271" t="s">
        <v>1046</v>
      </c>
      <c r="H282" s="272">
        <f>+H283</f>
        <v>0</v>
      </c>
      <c r="I282" s="272">
        <f>+I283</f>
        <v>0</v>
      </c>
      <c r="J282" s="272">
        <f t="shared" si="134"/>
        <v>0</v>
      </c>
      <c r="K282" s="272">
        <f t="shared" si="144"/>
        <v>0</v>
      </c>
      <c r="L282" s="272">
        <f t="shared" si="144"/>
        <v>0</v>
      </c>
      <c r="M282" s="286">
        <f t="shared" si="135"/>
        <v>0</v>
      </c>
      <c r="N282" s="273">
        <f t="shared" si="128"/>
        <v>0</v>
      </c>
      <c r="P282" s="25"/>
      <c r="Q282" s="25"/>
      <c r="R282" s="25"/>
      <c r="S282" s="25"/>
      <c r="T282" s="25"/>
      <c r="U282" s="25"/>
      <c r="V282" s="25"/>
      <c r="W282" s="25"/>
    </row>
    <row r="283" spans="1:23" s="28" customFormat="1" ht="18">
      <c r="A283" s="223" t="str">
        <f t="shared" si="131"/>
        <v>8110417811</v>
      </c>
      <c r="B283" s="279">
        <v>8110</v>
      </c>
      <c r="C283" s="280">
        <v>4178</v>
      </c>
      <c r="D283" s="281">
        <v>1</v>
      </c>
      <c r="E283" s="281">
        <v>1</v>
      </c>
      <c r="F283" s="281"/>
      <c r="G283" s="277" t="s">
        <v>1046</v>
      </c>
      <c r="H283" s="278">
        <f>SUM(H284)</f>
        <v>0</v>
      </c>
      <c r="I283" s="278">
        <f>SUM(I284)</f>
        <v>0</v>
      </c>
      <c r="J283" s="278">
        <f t="shared" si="134"/>
        <v>0</v>
      </c>
      <c r="K283" s="278">
        <f t="shared" ref="K283:L283" si="146">SUM(K284)</f>
        <v>0</v>
      </c>
      <c r="L283" s="278">
        <f t="shared" si="146"/>
        <v>0</v>
      </c>
      <c r="M283" s="287">
        <f t="shared" si="135"/>
        <v>0</v>
      </c>
      <c r="N283" s="295">
        <f t="shared" si="128"/>
        <v>0</v>
      </c>
      <c r="P283" s="25"/>
      <c r="Q283" s="25"/>
      <c r="R283" s="25"/>
      <c r="S283" s="25"/>
      <c r="T283" s="25"/>
      <c r="U283" s="25"/>
      <c r="V283" s="25"/>
      <c r="W283" s="25"/>
    </row>
    <row r="284" spans="1:23" s="28" customFormat="1" ht="33" customHeight="1">
      <c r="A284" s="223" t="str">
        <f t="shared" si="131"/>
        <v>81104178111</v>
      </c>
      <c r="B284" s="219">
        <v>8110</v>
      </c>
      <c r="C284" s="220">
        <v>4178</v>
      </c>
      <c r="D284" s="237">
        <v>1</v>
      </c>
      <c r="E284" s="237">
        <v>1</v>
      </c>
      <c r="F284" s="237">
        <v>1</v>
      </c>
      <c r="G284" s="221" t="s">
        <v>1046</v>
      </c>
      <c r="H284" s="218"/>
      <c r="I284" s="218"/>
      <c r="J284" s="218">
        <f t="shared" si="134"/>
        <v>0</v>
      </c>
      <c r="K284" s="218"/>
      <c r="L284" s="218"/>
      <c r="M284" s="291">
        <f t="shared" si="135"/>
        <v>0</v>
      </c>
      <c r="N284" s="296">
        <f t="shared" si="128"/>
        <v>0</v>
      </c>
      <c r="P284" s="25"/>
      <c r="Q284" s="25"/>
      <c r="R284" s="25"/>
      <c r="S284" s="25"/>
      <c r="T284" s="25"/>
      <c r="U284" s="25"/>
      <c r="V284" s="25"/>
      <c r="W284" s="25"/>
    </row>
    <row r="285" spans="1:23" s="28" customFormat="1" ht="19.5" customHeight="1">
      <c r="A285" s="223" t="str">
        <f t="shared" si="131"/>
        <v>Subtotal (12)</v>
      </c>
      <c r="B285" s="224" t="s">
        <v>87</v>
      </c>
      <c r="C285" s="225"/>
      <c r="D285" s="236"/>
      <c r="E285" s="236"/>
      <c r="F285" s="236"/>
      <c r="G285" s="35"/>
      <c r="H285" s="26">
        <f>+H232+H236+H240+H265+H269+H273+H277+H281</f>
        <v>817663</v>
      </c>
      <c r="I285" s="26">
        <f>+I232+I236+I240+I265+I269+I273+I277+I281</f>
        <v>0</v>
      </c>
      <c r="J285" s="26">
        <f t="shared" si="134"/>
        <v>817663</v>
      </c>
      <c r="K285" s="26">
        <f t="shared" ref="K285:L285" si="147">+K232+K236+K240+K265+K269+K273+K277+K281</f>
        <v>0</v>
      </c>
      <c r="L285" s="26">
        <f t="shared" si="147"/>
        <v>611392</v>
      </c>
      <c r="M285" s="290">
        <f t="shared" si="135"/>
        <v>74.773103344531904</v>
      </c>
      <c r="N285" s="27">
        <f t="shared" si="128"/>
        <v>-206271</v>
      </c>
      <c r="P285" s="25"/>
      <c r="Q285" s="25"/>
      <c r="R285" s="25"/>
      <c r="S285" s="25"/>
      <c r="T285" s="25"/>
      <c r="U285" s="25"/>
      <c r="V285" s="25"/>
      <c r="W285" s="25"/>
    </row>
    <row r="286" spans="1:23" s="28" customFormat="1" ht="46.5" customHeight="1">
      <c r="A286" s="223" t="str">
        <f t="shared" si="131"/>
        <v>81104200</v>
      </c>
      <c r="B286" s="244">
        <v>8110</v>
      </c>
      <c r="C286" s="245">
        <v>4200</v>
      </c>
      <c r="D286" s="246"/>
      <c r="E286" s="246"/>
      <c r="F286" s="246"/>
      <c r="G286" s="247" t="s">
        <v>1047</v>
      </c>
      <c r="H286" s="257">
        <f>+H287+H360</f>
        <v>22920000</v>
      </c>
      <c r="I286" s="257">
        <f>+I287+I360</f>
        <v>0</v>
      </c>
      <c r="J286" s="257">
        <f t="shared" si="134"/>
        <v>22920000</v>
      </c>
      <c r="K286" s="257">
        <f t="shared" ref="K286:L286" si="148">+K287+K360</f>
        <v>0</v>
      </c>
      <c r="L286" s="257">
        <f t="shared" si="148"/>
        <v>21740242.07</v>
      </c>
      <c r="M286" s="283">
        <f t="shared" si="135"/>
        <v>94.852714092495631</v>
      </c>
      <c r="N286" s="258">
        <f t="shared" si="128"/>
        <v>-1179757.9299999997</v>
      </c>
      <c r="P286" s="25"/>
      <c r="Q286" s="25"/>
      <c r="R286" s="25"/>
      <c r="S286" s="25"/>
      <c r="T286" s="25"/>
      <c r="U286" s="25"/>
      <c r="V286" s="25"/>
      <c r="W286" s="25"/>
    </row>
    <row r="287" spans="1:23" s="28" customFormat="1" ht="21" customHeight="1">
      <c r="A287" s="223" t="str">
        <f t="shared" si="131"/>
        <v>81104210</v>
      </c>
      <c r="B287" s="238">
        <v>8110</v>
      </c>
      <c r="C287" s="239">
        <v>4210</v>
      </c>
      <c r="D287" s="240"/>
      <c r="E287" s="240"/>
      <c r="F287" s="240"/>
      <c r="G287" s="241" t="s">
        <v>1062</v>
      </c>
      <c r="H287" s="242">
        <f>+H288+H317+H325+H329+H334</f>
        <v>0</v>
      </c>
      <c r="I287" s="242">
        <f>+I288+I317+I325+I329+I334</f>
        <v>0</v>
      </c>
      <c r="J287" s="242">
        <f t="shared" si="134"/>
        <v>0</v>
      </c>
      <c r="K287" s="242">
        <f t="shared" ref="K287:L287" si="149">+K288+K317+K325+K329+K334</f>
        <v>0</v>
      </c>
      <c r="L287" s="242">
        <f t="shared" si="149"/>
        <v>0</v>
      </c>
      <c r="M287" s="284">
        <f t="shared" si="135"/>
        <v>0</v>
      </c>
      <c r="N287" s="243">
        <f t="shared" si="128"/>
        <v>0</v>
      </c>
      <c r="P287" s="25"/>
      <c r="Q287" s="25"/>
      <c r="R287" s="25"/>
      <c r="S287" s="25"/>
      <c r="T287" s="25"/>
      <c r="U287" s="25"/>
      <c r="V287" s="25"/>
      <c r="W287" s="25"/>
    </row>
    <row r="288" spans="1:23" s="28" customFormat="1">
      <c r="A288" s="223" t="str">
        <f t="shared" si="131"/>
        <v>81104211</v>
      </c>
      <c r="B288" s="262">
        <v>8110</v>
      </c>
      <c r="C288" s="263">
        <v>4211</v>
      </c>
      <c r="D288" s="264"/>
      <c r="E288" s="264"/>
      <c r="F288" s="264"/>
      <c r="G288" s="265" t="s">
        <v>24</v>
      </c>
      <c r="H288" s="266">
        <f>SUM(H289)</f>
        <v>0</v>
      </c>
      <c r="I288" s="266">
        <f>SUM(I289)</f>
        <v>0</v>
      </c>
      <c r="J288" s="266">
        <f t="shared" si="134"/>
        <v>0</v>
      </c>
      <c r="K288" s="266">
        <f t="shared" ref="K288:L288" si="150">SUM(K289)</f>
        <v>0</v>
      </c>
      <c r="L288" s="266">
        <f t="shared" si="150"/>
        <v>0</v>
      </c>
      <c r="M288" s="285">
        <f t="shared" si="135"/>
        <v>0</v>
      </c>
      <c r="N288" s="267">
        <f t="shared" si="128"/>
        <v>0</v>
      </c>
      <c r="P288" s="25"/>
      <c r="Q288" s="25"/>
      <c r="R288" s="25"/>
      <c r="S288" s="25"/>
      <c r="T288" s="25"/>
      <c r="U288" s="25"/>
      <c r="V288" s="25"/>
      <c r="W288" s="25"/>
    </row>
    <row r="289" spans="1:23" s="28" customFormat="1">
      <c r="A289" s="223" t="str">
        <f t="shared" si="131"/>
        <v>811042111</v>
      </c>
      <c r="B289" s="268">
        <v>8110</v>
      </c>
      <c r="C289" s="269">
        <v>4211</v>
      </c>
      <c r="D289" s="270">
        <v>1</v>
      </c>
      <c r="E289" s="270"/>
      <c r="F289" s="270"/>
      <c r="G289" s="271" t="s">
        <v>24</v>
      </c>
      <c r="H289" s="272">
        <f>+H290+H303</f>
        <v>0</v>
      </c>
      <c r="I289" s="272">
        <f>+I290+I303</f>
        <v>0</v>
      </c>
      <c r="J289" s="272">
        <f t="shared" si="134"/>
        <v>0</v>
      </c>
      <c r="K289" s="272">
        <f t="shared" ref="K289:L289" si="151">+K290+K303</f>
        <v>0</v>
      </c>
      <c r="L289" s="272">
        <f t="shared" si="151"/>
        <v>0</v>
      </c>
      <c r="M289" s="286">
        <f t="shared" si="135"/>
        <v>0</v>
      </c>
      <c r="N289" s="273">
        <f t="shared" si="128"/>
        <v>0</v>
      </c>
      <c r="P289" s="25"/>
      <c r="Q289" s="25"/>
      <c r="R289" s="25"/>
      <c r="S289" s="25"/>
      <c r="T289" s="25"/>
      <c r="U289" s="25"/>
      <c r="V289" s="25"/>
      <c r="W289" s="25"/>
    </row>
    <row r="290" spans="1:23" s="28" customFormat="1" ht="18">
      <c r="A290" s="223" t="str">
        <f t="shared" si="131"/>
        <v>8110421111</v>
      </c>
      <c r="B290" s="279">
        <v>8110</v>
      </c>
      <c r="C290" s="280">
        <v>4211</v>
      </c>
      <c r="D290" s="281">
        <v>1</v>
      </c>
      <c r="E290" s="281">
        <v>1</v>
      </c>
      <c r="F290" s="281"/>
      <c r="G290" s="277" t="s">
        <v>1048</v>
      </c>
      <c r="H290" s="278">
        <f>SUM(H291:H302)</f>
        <v>0</v>
      </c>
      <c r="I290" s="278">
        <f>SUM(I291:I302)</f>
        <v>0</v>
      </c>
      <c r="J290" s="278">
        <f t="shared" si="134"/>
        <v>0</v>
      </c>
      <c r="K290" s="278">
        <f t="shared" ref="K290:L290" si="152">SUM(K291:K302)</f>
        <v>0</v>
      </c>
      <c r="L290" s="278">
        <f t="shared" si="152"/>
        <v>0</v>
      </c>
      <c r="M290" s="287">
        <f t="shared" si="135"/>
        <v>0</v>
      </c>
      <c r="N290" s="295">
        <f t="shared" si="128"/>
        <v>0</v>
      </c>
      <c r="P290" s="25"/>
      <c r="Q290" s="25"/>
      <c r="R290" s="25"/>
      <c r="S290" s="25"/>
      <c r="T290" s="25"/>
      <c r="U290" s="25"/>
      <c r="V290" s="25"/>
      <c r="W290" s="25"/>
    </row>
    <row r="291" spans="1:23" s="28" customFormat="1">
      <c r="A291" s="223" t="str">
        <f t="shared" si="131"/>
        <v>81104211111</v>
      </c>
      <c r="B291" s="29">
        <v>8110</v>
      </c>
      <c r="C291" s="30">
        <v>4211</v>
      </c>
      <c r="D291" s="229">
        <v>1</v>
      </c>
      <c r="E291" s="229">
        <v>1</v>
      </c>
      <c r="F291" s="229">
        <v>1</v>
      </c>
      <c r="G291" s="31" t="s">
        <v>155</v>
      </c>
      <c r="H291" s="32"/>
      <c r="I291" s="32"/>
      <c r="J291" s="32">
        <f t="shared" si="134"/>
        <v>0</v>
      </c>
      <c r="K291" s="32"/>
      <c r="L291" s="32"/>
      <c r="M291" s="288">
        <f t="shared" si="135"/>
        <v>0</v>
      </c>
      <c r="N291" s="296">
        <f t="shared" si="128"/>
        <v>0</v>
      </c>
      <c r="P291" s="25"/>
      <c r="Q291" s="25"/>
      <c r="R291" s="25"/>
      <c r="S291" s="25"/>
      <c r="T291" s="25"/>
      <c r="U291" s="25"/>
      <c r="V291" s="25"/>
      <c r="W291" s="25"/>
    </row>
    <row r="292" spans="1:23" s="28" customFormat="1">
      <c r="A292" s="223" t="str">
        <f t="shared" si="131"/>
        <v>81104211112</v>
      </c>
      <c r="B292" s="29">
        <v>8110</v>
      </c>
      <c r="C292" s="30">
        <v>4211</v>
      </c>
      <c r="D292" s="229">
        <v>1</v>
      </c>
      <c r="E292" s="229">
        <v>1</v>
      </c>
      <c r="F292" s="229">
        <v>2</v>
      </c>
      <c r="G292" s="31" t="s">
        <v>815</v>
      </c>
      <c r="H292" s="32"/>
      <c r="I292" s="32"/>
      <c r="J292" s="32">
        <f t="shared" si="134"/>
        <v>0</v>
      </c>
      <c r="K292" s="32"/>
      <c r="L292" s="32"/>
      <c r="M292" s="288">
        <f t="shared" si="135"/>
        <v>0</v>
      </c>
      <c r="N292" s="296">
        <f t="shared" si="128"/>
        <v>0</v>
      </c>
      <c r="P292" s="25"/>
      <c r="Q292" s="25"/>
      <c r="R292" s="25"/>
      <c r="S292" s="25"/>
      <c r="T292" s="25"/>
      <c r="U292" s="25"/>
      <c r="V292" s="25"/>
      <c r="W292" s="25"/>
    </row>
    <row r="293" spans="1:23" s="28" customFormat="1">
      <c r="A293" s="223" t="str">
        <f t="shared" si="131"/>
        <v>81104211113</v>
      </c>
      <c r="B293" s="29">
        <v>8110</v>
      </c>
      <c r="C293" s="30">
        <v>4211</v>
      </c>
      <c r="D293" s="229">
        <v>1</v>
      </c>
      <c r="E293" s="229">
        <v>1</v>
      </c>
      <c r="F293" s="229">
        <v>3</v>
      </c>
      <c r="G293" s="31" t="s">
        <v>156</v>
      </c>
      <c r="H293" s="32"/>
      <c r="I293" s="32"/>
      <c r="J293" s="32">
        <f t="shared" si="134"/>
        <v>0</v>
      </c>
      <c r="K293" s="32"/>
      <c r="L293" s="32"/>
      <c r="M293" s="288">
        <f t="shared" si="135"/>
        <v>0</v>
      </c>
      <c r="N293" s="296">
        <f t="shared" si="128"/>
        <v>0</v>
      </c>
      <c r="P293" s="25"/>
      <c r="Q293" s="25"/>
      <c r="R293" s="25"/>
      <c r="S293" s="25"/>
      <c r="T293" s="25"/>
      <c r="U293" s="25"/>
      <c r="V293" s="25"/>
      <c r="W293" s="25"/>
    </row>
    <row r="294" spans="1:23" s="28" customFormat="1">
      <c r="A294" s="223" t="str">
        <f t="shared" si="131"/>
        <v>81104211114</v>
      </c>
      <c r="B294" s="29">
        <v>8110</v>
      </c>
      <c r="C294" s="30">
        <v>4211</v>
      </c>
      <c r="D294" s="229">
        <v>1</v>
      </c>
      <c r="E294" s="229">
        <v>1</v>
      </c>
      <c r="F294" s="229">
        <v>4</v>
      </c>
      <c r="G294" s="31" t="s">
        <v>8</v>
      </c>
      <c r="H294" s="32"/>
      <c r="I294" s="32"/>
      <c r="J294" s="32">
        <f t="shared" si="134"/>
        <v>0</v>
      </c>
      <c r="K294" s="32"/>
      <c r="L294" s="32"/>
      <c r="M294" s="288">
        <f t="shared" si="135"/>
        <v>0</v>
      </c>
      <c r="N294" s="296">
        <f t="shared" si="128"/>
        <v>0</v>
      </c>
      <c r="P294" s="25"/>
      <c r="Q294" s="25"/>
      <c r="R294" s="25"/>
      <c r="S294" s="25"/>
      <c r="T294" s="25"/>
      <c r="U294" s="25"/>
      <c r="V294" s="25"/>
      <c r="W294" s="25"/>
    </row>
    <row r="295" spans="1:23" s="28" customFormat="1">
      <c r="A295" s="223" t="str">
        <f t="shared" si="131"/>
        <v>81104211115</v>
      </c>
      <c r="B295" s="29">
        <v>8110</v>
      </c>
      <c r="C295" s="30">
        <v>4211</v>
      </c>
      <c r="D295" s="229">
        <v>1</v>
      </c>
      <c r="E295" s="229">
        <v>1</v>
      </c>
      <c r="F295" s="229">
        <v>5</v>
      </c>
      <c r="G295" s="31" t="s">
        <v>1049</v>
      </c>
      <c r="H295" s="32"/>
      <c r="I295" s="32"/>
      <c r="J295" s="32">
        <f t="shared" si="134"/>
        <v>0</v>
      </c>
      <c r="K295" s="32"/>
      <c r="L295" s="32"/>
      <c r="M295" s="288">
        <f t="shared" si="135"/>
        <v>0</v>
      </c>
      <c r="N295" s="296">
        <f t="shared" si="128"/>
        <v>0</v>
      </c>
      <c r="P295" s="25"/>
      <c r="Q295" s="25"/>
      <c r="R295" s="25"/>
      <c r="S295" s="25"/>
      <c r="T295" s="25"/>
      <c r="U295" s="25"/>
      <c r="V295" s="25"/>
      <c r="W295" s="25"/>
    </row>
    <row r="296" spans="1:23" s="28" customFormat="1">
      <c r="A296" s="223" t="str">
        <f t="shared" si="131"/>
        <v>81104211116</v>
      </c>
      <c r="B296" s="29">
        <v>8110</v>
      </c>
      <c r="C296" s="30">
        <v>4211</v>
      </c>
      <c r="D296" s="229">
        <v>1</v>
      </c>
      <c r="E296" s="229">
        <v>1</v>
      </c>
      <c r="F296" s="229">
        <v>6</v>
      </c>
      <c r="G296" s="31" t="s">
        <v>157</v>
      </c>
      <c r="H296" s="32"/>
      <c r="I296" s="32"/>
      <c r="J296" s="32">
        <f t="shared" si="134"/>
        <v>0</v>
      </c>
      <c r="K296" s="32"/>
      <c r="L296" s="32"/>
      <c r="M296" s="288">
        <f t="shared" si="135"/>
        <v>0</v>
      </c>
      <c r="N296" s="296">
        <f t="shared" si="128"/>
        <v>0</v>
      </c>
      <c r="P296" s="25"/>
      <c r="Q296" s="25"/>
      <c r="R296" s="25"/>
      <c r="S296" s="25"/>
      <c r="T296" s="25"/>
      <c r="U296" s="25"/>
      <c r="V296" s="25"/>
      <c r="W296" s="25"/>
    </row>
    <row r="297" spans="1:23" s="28" customFormat="1">
      <c r="A297" s="223" t="str">
        <f t="shared" si="131"/>
        <v>81104211117</v>
      </c>
      <c r="B297" s="29">
        <v>8110</v>
      </c>
      <c r="C297" s="30">
        <v>4211</v>
      </c>
      <c r="D297" s="229">
        <v>1</v>
      </c>
      <c r="E297" s="229">
        <v>1</v>
      </c>
      <c r="F297" s="229">
        <v>7</v>
      </c>
      <c r="G297" s="31" t="s">
        <v>158</v>
      </c>
      <c r="H297" s="32"/>
      <c r="I297" s="32"/>
      <c r="J297" s="32">
        <f t="shared" si="134"/>
        <v>0</v>
      </c>
      <c r="K297" s="32"/>
      <c r="L297" s="32"/>
      <c r="M297" s="288">
        <f t="shared" si="135"/>
        <v>0</v>
      </c>
      <c r="N297" s="296">
        <f t="shared" si="128"/>
        <v>0</v>
      </c>
      <c r="P297" s="25"/>
      <c r="Q297" s="25"/>
      <c r="R297" s="25"/>
      <c r="S297" s="25"/>
      <c r="T297" s="25"/>
      <c r="U297" s="25"/>
      <c r="V297" s="25"/>
      <c r="W297" s="25"/>
    </row>
    <row r="298" spans="1:23" s="28" customFormat="1" ht="18">
      <c r="A298" s="223" t="str">
        <f t="shared" si="131"/>
        <v>81104211118</v>
      </c>
      <c r="B298" s="29">
        <v>8110</v>
      </c>
      <c r="C298" s="30">
        <v>4211</v>
      </c>
      <c r="D298" s="229">
        <v>1</v>
      </c>
      <c r="E298" s="229">
        <v>1</v>
      </c>
      <c r="F298" s="229">
        <v>8</v>
      </c>
      <c r="G298" s="31" t="s">
        <v>159</v>
      </c>
      <c r="H298" s="32"/>
      <c r="I298" s="32"/>
      <c r="J298" s="32">
        <f t="shared" si="134"/>
        <v>0</v>
      </c>
      <c r="K298" s="32"/>
      <c r="L298" s="32"/>
      <c r="M298" s="288">
        <f t="shared" si="135"/>
        <v>0</v>
      </c>
      <c r="N298" s="296">
        <f t="shared" si="128"/>
        <v>0</v>
      </c>
      <c r="P298" s="25"/>
      <c r="Q298" s="25"/>
      <c r="R298" s="25"/>
      <c r="S298" s="25"/>
      <c r="T298" s="25"/>
      <c r="U298" s="25"/>
      <c r="V298" s="25"/>
      <c r="W298" s="25"/>
    </row>
    <row r="299" spans="1:23" s="28" customFormat="1">
      <c r="A299" s="223" t="str">
        <f t="shared" si="131"/>
        <v>81104211119</v>
      </c>
      <c r="B299" s="29">
        <v>8110</v>
      </c>
      <c r="C299" s="30">
        <v>4211</v>
      </c>
      <c r="D299" s="229">
        <v>1</v>
      </c>
      <c r="E299" s="229">
        <v>1</v>
      </c>
      <c r="F299" s="229">
        <v>9</v>
      </c>
      <c r="G299" s="31" t="s">
        <v>160</v>
      </c>
      <c r="H299" s="32"/>
      <c r="I299" s="32"/>
      <c r="J299" s="32">
        <f t="shared" si="134"/>
        <v>0</v>
      </c>
      <c r="K299" s="32"/>
      <c r="L299" s="32"/>
      <c r="M299" s="288">
        <f t="shared" si="135"/>
        <v>0</v>
      </c>
      <c r="N299" s="296">
        <f t="shared" si="128"/>
        <v>0</v>
      </c>
      <c r="P299" s="25"/>
      <c r="Q299" s="25"/>
      <c r="R299" s="25"/>
      <c r="S299" s="25"/>
      <c r="T299" s="25"/>
      <c r="U299" s="25"/>
      <c r="V299" s="25"/>
      <c r="W299" s="25"/>
    </row>
    <row r="300" spans="1:23" s="28" customFormat="1" ht="41.25" customHeight="1">
      <c r="A300" s="223" t="str">
        <f t="shared" si="131"/>
        <v>811042111110</v>
      </c>
      <c r="B300" s="29">
        <v>8110</v>
      </c>
      <c r="C300" s="30">
        <v>4211</v>
      </c>
      <c r="D300" s="229">
        <v>1</v>
      </c>
      <c r="E300" s="229">
        <v>1</v>
      </c>
      <c r="F300" s="229">
        <v>10</v>
      </c>
      <c r="G300" s="31" t="s">
        <v>169</v>
      </c>
      <c r="H300" s="32"/>
      <c r="I300" s="32"/>
      <c r="J300" s="32">
        <f t="shared" si="134"/>
        <v>0</v>
      </c>
      <c r="K300" s="32"/>
      <c r="L300" s="32"/>
      <c r="M300" s="288">
        <f t="shared" si="135"/>
        <v>0</v>
      </c>
      <c r="N300" s="296">
        <f t="shared" si="128"/>
        <v>0</v>
      </c>
      <c r="P300" s="25"/>
      <c r="Q300" s="25"/>
      <c r="R300" s="25"/>
      <c r="S300" s="25"/>
      <c r="T300" s="25"/>
      <c r="U300" s="25"/>
      <c r="V300" s="25"/>
      <c r="W300" s="25"/>
    </row>
    <row r="301" spans="1:23" s="28" customFormat="1" ht="41.25" customHeight="1">
      <c r="A301" s="223"/>
      <c r="B301" s="29">
        <v>8110</v>
      </c>
      <c r="C301" s="30">
        <v>4211</v>
      </c>
      <c r="D301" s="229">
        <v>1</v>
      </c>
      <c r="E301" s="229">
        <v>1</v>
      </c>
      <c r="F301" s="229">
        <v>11</v>
      </c>
      <c r="G301" s="31" t="s">
        <v>1070</v>
      </c>
      <c r="H301" s="32"/>
      <c r="I301" s="32"/>
      <c r="J301" s="32">
        <f t="shared" si="134"/>
        <v>0</v>
      </c>
      <c r="K301" s="32"/>
      <c r="L301" s="32"/>
      <c r="M301" s="288">
        <f t="shared" si="135"/>
        <v>0</v>
      </c>
      <c r="N301" s="296">
        <f t="shared" si="128"/>
        <v>0</v>
      </c>
      <c r="P301" s="25"/>
      <c r="Q301" s="25"/>
      <c r="R301" s="25"/>
      <c r="S301" s="25"/>
      <c r="T301" s="25"/>
      <c r="U301" s="25"/>
      <c r="V301" s="25"/>
      <c r="W301" s="25"/>
    </row>
    <row r="302" spans="1:23" s="28" customFormat="1" ht="41.25" customHeight="1">
      <c r="A302" s="223"/>
      <c r="B302" s="29">
        <v>8110</v>
      </c>
      <c r="C302" s="30">
        <v>4211</v>
      </c>
      <c r="D302" s="229">
        <v>1</v>
      </c>
      <c r="E302" s="229">
        <v>1</v>
      </c>
      <c r="F302" s="229">
        <v>12</v>
      </c>
      <c r="G302" s="31" t="s">
        <v>1071</v>
      </c>
      <c r="H302" s="32"/>
      <c r="I302" s="32"/>
      <c r="J302" s="32">
        <f t="shared" si="134"/>
        <v>0</v>
      </c>
      <c r="K302" s="32"/>
      <c r="L302" s="32"/>
      <c r="M302" s="288">
        <f t="shared" si="135"/>
        <v>0</v>
      </c>
      <c r="N302" s="296">
        <f t="shared" si="128"/>
        <v>0</v>
      </c>
      <c r="P302" s="25"/>
      <c r="Q302" s="25"/>
      <c r="R302" s="25"/>
      <c r="S302" s="25"/>
      <c r="T302" s="25"/>
      <c r="U302" s="25"/>
      <c r="V302" s="25"/>
      <c r="W302" s="25"/>
    </row>
    <row r="303" spans="1:23" s="28" customFormat="1" ht="18">
      <c r="A303" s="223" t="str">
        <f t="shared" si="131"/>
        <v>8110421112</v>
      </c>
      <c r="B303" s="279">
        <v>8110</v>
      </c>
      <c r="C303" s="280">
        <v>4211</v>
      </c>
      <c r="D303" s="281">
        <v>1</v>
      </c>
      <c r="E303" s="281">
        <v>2</v>
      </c>
      <c r="F303" s="281"/>
      <c r="G303" s="277" t="s">
        <v>1072</v>
      </c>
      <c r="H303" s="278">
        <f>SUM(H304:H316)</f>
        <v>0</v>
      </c>
      <c r="I303" s="278">
        <f>SUM(I304:I316)</f>
        <v>0</v>
      </c>
      <c r="J303" s="278">
        <f t="shared" si="134"/>
        <v>0</v>
      </c>
      <c r="K303" s="278">
        <f t="shared" ref="K303:L303" si="153">SUM(K304:K316)</f>
        <v>0</v>
      </c>
      <c r="L303" s="278">
        <f t="shared" si="153"/>
        <v>0</v>
      </c>
      <c r="M303" s="287">
        <f t="shared" si="135"/>
        <v>0</v>
      </c>
      <c r="N303" s="278">
        <f t="shared" si="128"/>
        <v>0</v>
      </c>
      <c r="P303" s="25"/>
      <c r="Q303" s="25"/>
      <c r="R303" s="25"/>
      <c r="S303" s="25"/>
      <c r="T303" s="25"/>
      <c r="U303" s="25"/>
      <c r="V303" s="25"/>
      <c r="W303" s="25"/>
    </row>
    <row r="304" spans="1:23" s="28" customFormat="1" ht="20.25" customHeight="1">
      <c r="A304" s="223" t="str">
        <f t="shared" si="131"/>
        <v>81104211121</v>
      </c>
      <c r="B304" s="29">
        <v>8110</v>
      </c>
      <c r="C304" s="30">
        <v>4211</v>
      </c>
      <c r="D304" s="229">
        <v>1</v>
      </c>
      <c r="E304" s="229">
        <v>2</v>
      </c>
      <c r="F304" s="229">
        <v>1</v>
      </c>
      <c r="G304" s="31" t="s">
        <v>161</v>
      </c>
      <c r="H304" s="32"/>
      <c r="I304" s="32"/>
      <c r="J304" s="32">
        <f t="shared" si="134"/>
        <v>0</v>
      </c>
      <c r="K304" s="32"/>
      <c r="L304" s="32"/>
      <c r="M304" s="288">
        <f t="shared" si="135"/>
        <v>0</v>
      </c>
      <c r="N304" s="296">
        <f t="shared" si="128"/>
        <v>0</v>
      </c>
      <c r="P304" s="25"/>
      <c r="Q304" s="25"/>
      <c r="R304" s="25"/>
      <c r="S304" s="25"/>
      <c r="T304" s="25"/>
      <c r="U304" s="25"/>
      <c r="V304" s="25"/>
      <c r="W304" s="25"/>
    </row>
    <row r="305" spans="1:23" s="28" customFormat="1" ht="20.25" customHeight="1">
      <c r="A305" s="223" t="str">
        <f t="shared" si="131"/>
        <v>81104211122</v>
      </c>
      <c r="B305" s="29">
        <v>8110</v>
      </c>
      <c r="C305" s="30">
        <v>4211</v>
      </c>
      <c r="D305" s="229">
        <v>1</v>
      </c>
      <c r="E305" s="229">
        <v>2</v>
      </c>
      <c r="F305" s="229">
        <v>2</v>
      </c>
      <c r="G305" s="31" t="s">
        <v>162</v>
      </c>
      <c r="H305" s="32"/>
      <c r="I305" s="32"/>
      <c r="J305" s="32">
        <f t="shared" si="134"/>
        <v>0</v>
      </c>
      <c r="K305" s="32"/>
      <c r="L305" s="32"/>
      <c r="M305" s="288">
        <f t="shared" si="135"/>
        <v>0</v>
      </c>
      <c r="N305" s="296">
        <f t="shared" si="128"/>
        <v>0</v>
      </c>
      <c r="P305" s="25"/>
      <c r="Q305" s="25"/>
      <c r="R305" s="25"/>
      <c r="S305" s="25"/>
      <c r="T305" s="25"/>
      <c r="U305" s="25"/>
      <c r="V305" s="25"/>
      <c r="W305" s="25"/>
    </row>
    <row r="306" spans="1:23" s="28" customFormat="1" ht="34.5" customHeight="1">
      <c r="A306" s="223" t="str">
        <f t="shared" si="131"/>
        <v>81104211123</v>
      </c>
      <c r="B306" s="29">
        <v>8110</v>
      </c>
      <c r="C306" s="30">
        <v>4211</v>
      </c>
      <c r="D306" s="229">
        <v>1</v>
      </c>
      <c r="E306" s="229">
        <v>2</v>
      </c>
      <c r="F306" s="229">
        <v>3</v>
      </c>
      <c r="G306" s="31" t="s">
        <v>163</v>
      </c>
      <c r="H306" s="32"/>
      <c r="I306" s="32"/>
      <c r="J306" s="32">
        <f t="shared" si="134"/>
        <v>0</v>
      </c>
      <c r="K306" s="32"/>
      <c r="L306" s="32"/>
      <c r="M306" s="288">
        <f t="shared" si="135"/>
        <v>0</v>
      </c>
      <c r="N306" s="296">
        <f t="shared" si="128"/>
        <v>0</v>
      </c>
      <c r="P306" s="25"/>
      <c r="Q306" s="25"/>
      <c r="R306" s="25"/>
      <c r="S306" s="25"/>
      <c r="T306" s="25"/>
      <c r="U306" s="25"/>
      <c r="V306" s="25"/>
      <c r="W306" s="25"/>
    </row>
    <row r="307" spans="1:23" s="28" customFormat="1" ht="34.5" customHeight="1">
      <c r="A307" s="223" t="str">
        <f t="shared" si="131"/>
        <v>81104211124</v>
      </c>
      <c r="B307" s="29">
        <v>8110</v>
      </c>
      <c r="C307" s="30">
        <v>4211</v>
      </c>
      <c r="D307" s="229">
        <v>1</v>
      </c>
      <c r="E307" s="229">
        <v>2</v>
      </c>
      <c r="F307" s="229">
        <v>4</v>
      </c>
      <c r="G307" s="31" t="s">
        <v>1073</v>
      </c>
      <c r="H307" s="32"/>
      <c r="I307" s="32"/>
      <c r="J307" s="32">
        <f t="shared" si="134"/>
        <v>0</v>
      </c>
      <c r="K307" s="32"/>
      <c r="L307" s="32"/>
      <c r="M307" s="288">
        <f t="shared" si="135"/>
        <v>0</v>
      </c>
      <c r="N307" s="296">
        <f t="shared" si="128"/>
        <v>0</v>
      </c>
      <c r="P307" s="25"/>
      <c r="Q307" s="25"/>
      <c r="R307" s="25"/>
      <c r="S307" s="25"/>
      <c r="T307" s="25"/>
      <c r="U307" s="25"/>
      <c r="V307" s="25"/>
      <c r="W307" s="25"/>
    </row>
    <row r="308" spans="1:23" s="28" customFormat="1" ht="34.5" customHeight="1">
      <c r="A308" s="223" t="str">
        <f t="shared" si="131"/>
        <v>81104211125</v>
      </c>
      <c r="B308" s="29">
        <v>8110</v>
      </c>
      <c r="C308" s="30">
        <v>4211</v>
      </c>
      <c r="D308" s="229">
        <v>1</v>
      </c>
      <c r="E308" s="229">
        <v>2</v>
      </c>
      <c r="F308" s="229">
        <v>5</v>
      </c>
      <c r="G308" s="31" t="s">
        <v>5</v>
      </c>
      <c r="H308" s="32"/>
      <c r="I308" s="32"/>
      <c r="J308" s="32">
        <f t="shared" si="134"/>
        <v>0</v>
      </c>
      <c r="K308" s="32"/>
      <c r="L308" s="32"/>
      <c r="M308" s="288">
        <f t="shared" si="135"/>
        <v>0</v>
      </c>
      <c r="N308" s="296">
        <f t="shared" si="128"/>
        <v>0</v>
      </c>
      <c r="P308" s="25"/>
      <c r="Q308" s="25"/>
      <c r="R308" s="25"/>
      <c r="S308" s="25"/>
      <c r="T308" s="25"/>
      <c r="U308" s="25"/>
      <c r="V308" s="25"/>
      <c r="W308" s="25"/>
    </row>
    <row r="309" spans="1:23" s="28" customFormat="1" ht="34.5" customHeight="1">
      <c r="A309" s="223" t="str">
        <f t="shared" si="131"/>
        <v>81104211126</v>
      </c>
      <c r="B309" s="29">
        <v>8110</v>
      </c>
      <c r="C309" s="30">
        <v>4211</v>
      </c>
      <c r="D309" s="229">
        <v>1</v>
      </c>
      <c r="E309" s="229">
        <v>2</v>
      </c>
      <c r="F309" s="229">
        <v>6</v>
      </c>
      <c r="G309" s="31" t="s">
        <v>4</v>
      </c>
      <c r="H309" s="32"/>
      <c r="I309" s="32"/>
      <c r="J309" s="32">
        <f t="shared" si="134"/>
        <v>0</v>
      </c>
      <c r="K309" s="32"/>
      <c r="L309" s="32"/>
      <c r="M309" s="288">
        <f t="shared" si="135"/>
        <v>0</v>
      </c>
      <c r="N309" s="296">
        <f t="shared" si="128"/>
        <v>0</v>
      </c>
      <c r="P309" s="25"/>
      <c r="Q309" s="25"/>
      <c r="R309" s="25"/>
      <c r="S309" s="25"/>
      <c r="T309" s="25"/>
      <c r="U309" s="25"/>
      <c r="V309" s="25"/>
      <c r="W309" s="25"/>
    </row>
    <row r="310" spans="1:23" s="28" customFormat="1" ht="34.5" customHeight="1">
      <c r="A310" s="223" t="str">
        <f t="shared" si="131"/>
        <v>81104211127</v>
      </c>
      <c r="B310" s="29">
        <v>8110</v>
      </c>
      <c r="C310" s="30">
        <v>4211</v>
      </c>
      <c r="D310" s="229">
        <v>1</v>
      </c>
      <c r="E310" s="229">
        <v>2</v>
      </c>
      <c r="F310" s="229">
        <v>7</v>
      </c>
      <c r="G310" s="31" t="s">
        <v>6</v>
      </c>
      <c r="H310" s="32"/>
      <c r="I310" s="32"/>
      <c r="J310" s="32">
        <f t="shared" si="134"/>
        <v>0</v>
      </c>
      <c r="K310" s="32"/>
      <c r="L310" s="32"/>
      <c r="M310" s="288">
        <f t="shared" si="135"/>
        <v>0</v>
      </c>
      <c r="N310" s="296">
        <f t="shared" si="128"/>
        <v>0</v>
      </c>
      <c r="P310" s="25"/>
      <c r="Q310" s="25"/>
      <c r="R310" s="25"/>
      <c r="S310" s="25"/>
      <c r="T310" s="25"/>
      <c r="U310" s="25"/>
      <c r="V310" s="25"/>
      <c r="W310" s="25"/>
    </row>
    <row r="311" spans="1:23" s="28" customFormat="1" ht="34.5" customHeight="1">
      <c r="A311" s="223" t="str">
        <f t="shared" si="131"/>
        <v>81104211128</v>
      </c>
      <c r="B311" s="29">
        <v>8110</v>
      </c>
      <c r="C311" s="30">
        <v>4211</v>
      </c>
      <c r="D311" s="229">
        <v>1</v>
      </c>
      <c r="E311" s="229">
        <v>2</v>
      </c>
      <c r="F311" s="229">
        <v>8</v>
      </c>
      <c r="G311" s="31" t="s">
        <v>7</v>
      </c>
      <c r="H311" s="32"/>
      <c r="I311" s="32"/>
      <c r="J311" s="32">
        <f t="shared" si="134"/>
        <v>0</v>
      </c>
      <c r="K311" s="32"/>
      <c r="L311" s="32"/>
      <c r="M311" s="288">
        <f t="shared" si="135"/>
        <v>0</v>
      </c>
      <c r="N311" s="296">
        <f t="shared" si="128"/>
        <v>0</v>
      </c>
      <c r="P311" s="25"/>
      <c r="Q311" s="25"/>
      <c r="R311" s="25"/>
      <c r="S311" s="25"/>
      <c r="T311" s="25"/>
      <c r="U311" s="25"/>
      <c r="V311" s="25"/>
      <c r="W311" s="25"/>
    </row>
    <row r="312" spans="1:23" s="28" customFormat="1">
      <c r="A312" s="223" t="str">
        <f t="shared" si="131"/>
        <v>81104211129</v>
      </c>
      <c r="B312" s="29">
        <v>8110</v>
      </c>
      <c r="C312" s="30">
        <v>4211</v>
      </c>
      <c r="D312" s="229">
        <v>1</v>
      </c>
      <c r="E312" s="229">
        <v>2</v>
      </c>
      <c r="F312" s="229">
        <v>9</v>
      </c>
      <c r="G312" s="31" t="s">
        <v>168</v>
      </c>
      <c r="H312" s="32"/>
      <c r="I312" s="32"/>
      <c r="J312" s="32">
        <f t="shared" si="134"/>
        <v>0</v>
      </c>
      <c r="K312" s="32"/>
      <c r="L312" s="32"/>
      <c r="M312" s="288">
        <f t="shared" si="135"/>
        <v>0</v>
      </c>
      <c r="N312" s="296">
        <f t="shared" si="128"/>
        <v>0</v>
      </c>
      <c r="P312" s="25"/>
      <c r="Q312" s="25"/>
      <c r="R312" s="25"/>
      <c r="S312" s="25"/>
      <c r="T312" s="25"/>
      <c r="U312" s="25"/>
      <c r="V312" s="25"/>
      <c r="W312" s="25"/>
    </row>
    <row r="313" spans="1:23" s="28" customFormat="1">
      <c r="A313" s="223" t="str">
        <f t="shared" si="131"/>
        <v>811042111210</v>
      </c>
      <c r="B313" s="29">
        <v>8110</v>
      </c>
      <c r="C313" s="30">
        <v>4211</v>
      </c>
      <c r="D313" s="229">
        <v>1</v>
      </c>
      <c r="E313" s="229">
        <v>2</v>
      </c>
      <c r="F313" s="229">
        <v>10</v>
      </c>
      <c r="G313" s="31" t="s">
        <v>165</v>
      </c>
      <c r="H313" s="32"/>
      <c r="I313" s="32"/>
      <c r="J313" s="32">
        <f t="shared" si="134"/>
        <v>0</v>
      </c>
      <c r="K313" s="32"/>
      <c r="L313" s="32"/>
      <c r="M313" s="288">
        <f t="shared" si="135"/>
        <v>0</v>
      </c>
      <c r="N313" s="296">
        <f t="shared" si="128"/>
        <v>0</v>
      </c>
      <c r="P313" s="25"/>
      <c r="Q313" s="25"/>
      <c r="R313" s="25"/>
      <c r="S313" s="25"/>
      <c r="T313" s="25"/>
      <c r="U313" s="25"/>
      <c r="V313" s="25"/>
      <c r="W313" s="25"/>
    </row>
    <row r="314" spans="1:23" s="28" customFormat="1" ht="18">
      <c r="A314" s="223" t="str">
        <f t="shared" si="131"/>
        <v>811042111211</v>
      </c>
      <c r="B314" s="29">
        <v>8110</v>
      </c>
      <c r="C314" s="30">
        <v>4211</v>
      </c>
      <c r="D314" s="229">
        <v>1</v>
      </c>
      <c r="E314" s="229">
        <v>2</v>
      </c>
      <c r="F314" s="229">
        <v>11</v>
      </c>
      <c r="G314" s="31" t="s">
        <v>166</v>
      </c>
      <c r="H314" s="32"/>
      <c r="I314" s="32"/>
      <c r="J314" s="32">
        <f t="shared" si="134"/>
        <v>0</v>
      </c>
      <c r="K314" s="32"/>
      <c r="L314" s="32"/>
      <c r="M314" s="288">
        <f t="shared" si="135"/>
        <v>0</v>
      </c>
      <c r="N314" s="296">
        <f t="shared" si="128"/>
        <v>0</v>
      </c>
      <c r="P314" s="25"/>
      <c r="Q314" s="25"/>
      <c r="R314" s="25"/>
      <c r="S314" s="25"/>
      <c r="T314" s="25"/>
      <c r="U314" s="25"/>
      <c r="V314" s="25"/>
      <c r="W314" s="25"/>
    </row>
    <row r="315" spans="1:23" s="28" customFormat="1">
      <c r="A315" s="223" t="str">
        <f t="shared" si="131"/>
        <v>811042111212</v>
      </c>
      <c r="B315" s="29">
        <v>8110</v>
      </c>
      <c r="C315" s="30">
        <v>4211</v>
      </c>
      <c r="D315" s="229">
        <v>1</v>
      </c>
      <c r="E315" s="229">
        <v>2</v>
      </c>
      <c r="F315" s="229">
        <v>12</v>
      </c>
      <c r="G315" s="31" t="s">
        <v>167</v>
      </c>
      <c r="H315" s="32"/>
      <c r="I315" s="32"/>
      <c r="J315" s="32">
        <f t="shared" si="134"/>
        <v>0</v>
      </c>
      <c r="K315" s="32"/>
      <c r="L315" s="32"/>
      <c r="M315" s="288">
        <f t="shared" si="135"/>
        <v>0</v>
      </c>
      <c r="N315" s="296">
        <f t="shared" si="128"/>
        <v>0</v>
      </c>
      <c r="P315" s="25"/>
      <c r="Q315" s="25"/>
      <c r="R315" s="25"/>
      <c r="S315" s="25"/>
      <c r="T315" s="25"/>
      <c r="U315" s="25"/>
      <c r="V315" s="25"/>
      <c r="W315" s="25"/>
    </row>
    <row r="316" spans="1:23" s="28" customFormat="1" ht="35.25" customHeight="1">
      <c r="A316" s="223" t="str">
        <f t="shared" si="131"/>
        <v>811042111213</v>
      </c>
      <c r="B316" s="29">
        <v>8110</v>
      </c>
      <c r="C316" s="30">
        <v>4211</v>
      </c>
      <c r="D316" s="229">
        <v>1</v>
      </c>
      <c r="E316" s="229">
        <v>2</v>
      </c>
      <c r="F316" s="229">
        <v>13</v>
      </c>
      <c r="G316" s="31" t="s">
        <v>164</v>
      </c>
      <c r="H316" s="32"/>
      <c r="I316" s="32"/>
      <c r="J316" s="32">
        <f t="shared" si="134"/>
        <v>0</v>
      </c>
      <c r="K316" s="32"/>
      <c r="L316" s="32"/>
      <c r="M316" s="288">
        <f t="shared" si="135"/>
        <v>0</v>
      </c>
      <c r="N316" s="296">
        <f t="shared" si="128"/>
        <v>0</v>
      </c>
      <c r="P316" s="25"/>
      <c r="Q316" s="25"/>
      <c r="R316" s="25"/>
      <c r="S316" s="25"/>
      <c r="T316" s="25"/>
      <c r="U316" s="25"/>
      <c r="V316" s="25"/>
      <c r="W316" s="25"/>
    </row>
    <row r="317" spans="1:23" s="28" customFormat="1">
      <c r="A317" s="223" t="str">
        <f t="shared" si="131"/>
        <v>81104212</v>
      </c>
      <c r="B317" s="262">
        <v>8110</v>
      </c>
      <c r="C317" s="263">
        <v>4212</v>
      </c>
      <c r="D317" s="264"/>
      <c r="E317" s="264"/>
      <c r="F317" s="264"/>
      <c r="G317" s="265" t="s">
        <v>1050</v>
      </c>
      <c r="H317" s="266">
        <f>SUM(H318)</f>
        <v>0</v>
      </c>
      <c r="I317" s="266">
        <f>SUM(I318)</f>
        <v>0</v>
      </c>
      <c r="J317" s="266">
        <f t="shared" si="134"/>
        <v>0</v>
      </c>
      <c r="K317" s="266">
        <f t="shared" ref="K317:L318" si="154">SUM(K318)</f>
        <v>0</v>
      </c>
      <c r="L317" s="266">
        <f t="shared" si="154"/>
        <v>0</v>
      </c>
      <c r="M317" s="285">
        <f t="shared" si="135"/>
        <v>0</v>
      </c>
      <c r="N317" s="267">
        <f t="shared" si="128"/>
        <v>0</v>
      </c>
      <c r="P317" s="25"/>
      <c r="Q317" s="25"/>
      <c r="R317" s="25"/>
      <c r="S317" s="25"/>
      <c r="T317" s="25"/>
      <c r="U317" s="25"/>
      <c r="V317" s="25"/>
      <c r="W317" s="25"/>
    </row>
    <row r="318" spans="1:23" s="28" customFormat="1">
      <c r="A318" s="223" t="str">
        <f t="shared" si="131"/>
        <v>811042121</v>
      </c>
      <c r="B318" s="268">
        <v>8110</v>
      </c>
      <c r="C318" s="269">
        <v>4212</v>
      </c>
      <c r="D318" s="270">
        <v>1</v>
      </c>
      <c r="E318" s="270"/>
      <c r="F318" s="270"/>
      <c r="G318" s="271" t="s">
        <v>25</v>
      </c>
      <c r="H318" s="272">
        <f>SUM(H319)</f>
        <v>0</v>
      </c>
      <c r="I318" s="272">
        <f>SUM(I319)</f>
        <v>0</v>
      </c>
      <c r="J318" s="272">
        <f t="shared" si="134"/>
        <v>0</v>
      </c>
      <c r="K318" s="272">
        <f t="shared" si="154"/>
        <v>0</v>
      </c>
      <c r="L318" s="272">
        <f t="shared" si="154"/>
        <v>0</v>
      </c>
      <c r="M318" s="286">
        <f t="shared" si="135"/>
        <v>0</v>
      </c>
      <c r="N318" s="273">
        <f t="shared" si="128"/>
        <v>0</v>
      </c>
      <c r="P318" s="25"/>
      <c r="Q318" s="25"/>
      <c r="R318" s="25"/>
      <c r="S318" s="25"/>
      <c r="T318" s="25"/>
      <c r="U318" s="25"/>
      <c r="V318" s="25"/>
      <c r="W318" s="25"/>
    </row>
    <row r="319" spans="1:23" s="28" customFormat="1">
      <c r="A319" s="223" t="str">
        <f t="shared" si="131"/>
        <v>8110421211</v>
      </c>
      <c r="B319" s="279">
        <v>8110</v>
      </c>
      <c r="C319" s="280">
        <v>4212</v>
      </c>
      <c r="D319" s="281">
        <v>1</v>
      </c>
      <c r="E319" s="281">
        <v>1</v>
      </c>
      <c r="F319" s="281"/>
      <c r="G319" s="277" t="s">
        <v>25</v>
      </c>
      <c r="H319" s="278">
        <f>SUM(H320:H324)</f>
        <v>0</v>
      </c>
      <c r="I319" s="278">
        <f>SUM(I320:I324)</f>
        <v>0</v>
      </c>
      <c r="J319" s="278">
        <f t="shared" si="134"/>
        <v>0</v>
      </c>
      <c r="K319" s="278">
        <f t="shared" ref="K319:L319" si="155">SUM(K320:K324)</f>
        <v>0</v>
      </c>
      <c r="L319" s="278">
        <f t="shared" si="155"/>
        <v>0</v>
      </c>
      <c r="M319" s="287">
        <f t="shared" si="135"/>
        <v>0</v>
      </c>
      <c r="N319" s="295">
        <f t="shared" si="128"/>
        <v>0</v>
      </c>
      <c r="P319" s="25"/>
      <c r="Q319" s="25"/>
      <c r="R319" s="25"/>
      <c r="S319" s="25"/>
      <c r="T319" s="25"/>
      <c r="U319" s="25"/>
      <c r="V319" s="25"/>
      <c r="W319" s="25"/>
    </row>
    <row r="320" spans="1:23" s="28" customFormat="1">
      <c r="A320" s="223" t="str">
        <f t="shared" si="131"/>
        <v>81104212111</v>
      </c>
      <c r="B320" s="29">
        <v>8110</v>
      </c>
      <c r="C320" s="30">
        <v>4212</v>
      </c>
      <c r="D320" s="229">
        <v>1</v>
      </c>
      <c r="E320" s="229">
        <v>1</v>
      </c>
      <c r="F320" s="229">
        <v>1</v>
      </c>
      <c r="G320" s="31" t="s">
        <v>170</v>
      </c>
      <c r="H320" s="32"/>
      <c r="I320" s="32"/>
      <c r="J320" s="32">
        <f t="shared" si="134"/>
        <v>0</v>
      </c>
      <c r="K320" s="32"/>
      <c r="L320" s="32"/>
      <c r="M320" s="288">
        <f t="shared" si="135"/>
        <v>0</v>
      </c>
      <c r="N320" s="296">
        <f t="shared" si="128"/>
        <v>0</v>
      </c>
      <c r="P320" s="25"/>
      <c r="Q320" s="25"/>
      <c r="R320" s="25"/>
      <c r="S320" s="25"/>
      <c r="T320" s="25"/>
      <c r="U320" s="25"/>
      <c r="V320" s="25"/>
      <c r="W320" s="25"/>
    </row>
    <row r="321" spans="1:23" s="28" customFormat="1" ht="20.25" customHeight="1">
      <c r="A321" s="223" t="str">
        <f t="shared" si="131"/>
        <v>81104212112</v>
      </c>
      <c r="B321" s="29">
        <v>8110</v>
      </c>
      <c r="C321" s="30">
        <v>4212</v>
      </c>
      <c r="D321" s="229">
        <v>1</v>
      </c>
      <c r="E321" s="229">
        <v>1</v>
      </c>
      <c r="F321" s="229">
        <v>2</v>
      </c>
      <c r="G321" s="31" t="s">
        <v>171</v>
      </c>
      <c r="H321" s="32"/>
      <c r="I321" s="32"/>
      <c r="J321" s="32">
        <f t="shared" si="134"/>
        <v>0</v>
      </c>
      <c r="K321" s="32"/>
      <c r="L321" s="32"/>
      <c r="M321" s="288">
        <f t="shared" si="135"/>
        <v>0</v>
      </c>
      <c r="N321" s="296">
        <f t="shared" si="128"/>
        <v>0</v>
      </c>
      <c r="P321" s="25"/>
      <c r="Q321" s="25"/>
      <c r="R321" s="25"/>
      <c r="S321" s="25"/>
      <c r="T321" s="25"/>
      <c r="U321" s="25"/>
      <c r="V321" s="25"/>
      <c r="W321" s="25"/>
    </row>
    <row r="322" spans="1:23" s="28" customFormat="1">
      <c r="A322" s="223" t="str">
        <f t="shared" si="131"/>
        <v>81104212113</v>
      </c>
      <c r="B322" s="29">
        <v>8110</v>
      </c>
      <c r="C322" s="30">
        <v>4212</v>
      </c>
      <c r="D322" s="229">
        <v>1</v>
      </c>
      <c r="E322" s="229">
        <v>1</v>
      </c>
      <c r="F322" s="229">
        <v>3</v>
      </c>
      <c r="G322" s="31" t="s">
        <v>172</v>
      </c>
      <c r="H322" s="32"/>
      <c r="I322" s="32"/>
      <c r="J322" s="32">
        <f t="shared" si="134"/>
        <v>0</v>
      </c>
      <c r="K322" s="32"/>
      <c r="L322" s="32"/>
      <c r="M322" s="288">
        <f t="shared" si="135"/>
        <v>0</v>
      </c>
      <c r="N322" s="296">
        <f t="shared" si="128"/>
        <v>0</v>
      </c>
      <c r="P322" s="25"/>
      <c r="Q322" s="25"/>
      <c r="R322" s="25"/>
      <c r="S322" s="25"/>
      <c r="T322" s="25"/>
      <c r="U322" s="25"/>
      <c r="V322" s="25"/>
      <c r="W322" s="25"/>
    </row>
    <row r="323" spans="1:23" s="28" customFormat="1">
      <c r="A323" s="223" t="str">
        <f t="shared" si="131"/>
        <v>81104212114</v>
      </c>
      <c r="B323" s="29">
        <v>8110</v>
      </c>
      <c r="C323" s="30">
        <v>4212</v>
      </c>
      <c r="D323" s="229">
        <v>1</v>
      </c>
      <c r="E323" s="229">
        <v>1</v>
      </c>
      <c r="F323" s="229">
        <v>4</v>
      </c>
      <c r="G323" s="31" t="s">
        <v>173</v>
      </c>
      <c r="H323" s="32"/>
      <c r="I323" s="32"/>
      <c r="J323" s="32">
        <f t="shared" si="134"/>
        <v>0</v>
      </c>
      <c r="K323" s="32"/>
      <c r="L323" s="32"/>
      <c r="M323" s="288">
        <f t="shared" si="135"/>
        <v>0</v>
      </c>
      <c r="N323" s="296">
        <f t="shared" si="128"/>
        <v>0</v>
      </c>
      <c r="P323" s="25"/>
      <c r="Q323" s="25"/>
      <c r="R323" s="25"/>
      <c r="S323" s="25"/>
      <c r="T323" s="25"/>
      <c r="U323" s="25"/>
      <c r="V323" s="25"/>
      <c r="W323" s="25"/>
    </row>
    <row r="324" spans="1:23" s="28" customFormat="1">
      <c r="A324" s="223" t="str">
        <f t="shared" si="131"/>
        <v>81104212115</v>
      </c>
      <c r="B324" s="29">
        <v>8110</v>
      </c>
      <c r="C324" s="30">
        <v>4212</v>
      </c>
      <c r="D324" s="229">
        <v>1</v>
      </c>
      <c r="E324" s="229">
        <v>1</v>
      </c>
      <c r="F324" s="229">
        <v>5</v>
      </c>
      <c r="G324" s="31" t="s">
        <v>195</v>
      </c>
      <c r="H324" s="32"/>
      <c r="I324" s="32"/>
      <c r="J324" s="32">
        <f t="shared" si="134"/>
        <v>0</v>
      </c>
      <c r="K324" s="32"/>
      <c r="L324" s="32"/>
      <c r="M324" s="288">
        <f t="shared" si="135"/>
        <v>0</v>
      </c>
      <c r="N324" s="296">
        <f t="shared" si="128"/>
        <v>0</v>
      </c>
      <c r="P324" s="25"/>
      <c r="Q324" s="25"/>
      <c r="R324" s="25"/>
      <c r="S324" s="25"/>
      <c r="T324" s="25"/>
      <c r="U324" s="25"/>
      <c r="V324" s="25"/>
      <c r="W324" s="25"/>
    </row>
    <row r="325" spans="1:23" s="28" customFormat="1">
      <c r="A325" s="223" t="str">
        <f t="shared" si="131"/>
        <v>81104213</v>
      </c>
      <c r="B325" s="262">
        <v>8110</v>
      </c>
      <c r="C325" s="263">
        <v>4213</v>
      </c>
      <c r="D325" s="264"/>
      <c r="E325" s="264"/>
      <c r="F325" s="264"/>
      <c r="G325" s="265" t="s">
        <v>26</v>
      </c>
      <c r="H325" s="266">
        <f>+H326</f>
        <v>0</v>
      </c>
      <c r="I325" s="266">
        <f>+I326</f>
        <v>0</v>
      </c>
      <c r="J325" s="266">
        <f t="shared" si="134"/>
        <v>0</v>
      </c>
      <c r="K325" s="266">
        <f t="shared" ref="K325:L326" si="156">+K326</f>
        <v>0</v>
      </c>
      <c r="L325" s="266">
        <f t="shared" si="156"/>
        <v>0</v>
      </c>
      <c r="M325" s="285">
        <f t="shared" si="135"/>
        <v>0</v>
      </c>
      <c r="N325" s="267">
        <f t="shared" si="128"/>
        <v>0</v>
      </c>
      <c r="P325" s="25"/>
      <c r="Q325" s="25"/>
      <c r="R325" s="25"/>
      <c r="S325" s="25"/>
      <c r="T325" s="25"/>
      <c r="U325" s="25"/>
      <c r="V325" s="25"/>
      <c r="W325" s="25"/>
    </row>
    <row r="326" spans="1:23" s="28" customFormat="1">
      <c r="A326" s="223" t="str">
        <f t="shared" si="131"/>
        <v>811042131</v>
      </c>
      <c r="B326" s="268">
        <v>8110</v>
      </c>
      <c r="C326" s="269">
        <v>4213</v>
      </c>
      <c r="D326" s="270">
        <v>1</v>
      </c>
      <c r="E326" s="270"/>
      <c r="F326" s="270"/>
      <c r="G326" s="271" t="s">
        <v>26</v>
      </c>
      <c r="H326" s="272">
        <f>+H327</f>
        <v>0</v>
      </c>
      <c r="I326" s="272">
        <f>+I327</f>
        <v>0</v>
      </c>
      <c r="J326" s="272">
        <f t="shared" si="134"/>
        <v>0</v>
      </c>
      <c r="K326" s="272">
        <f t="shared" si="156"/>
        <v>0</v>
      </c>
      <c r="L326" s="272">
        <f t="shared" si="156"/>
        <v>0</v>
      </c>
      <c r="M326" s="286">
        <f t="shared" si="135"/>
        <v>0</v>
      </c>
      <c r="N326" s="273">
        <f t="shared" si="128"/>
        <v>0</v>
      </c>
      <c r="P326" s="25"/>
      <c r="Q326" s="25"/>
      <c r="R326" s="25"/>
      <c r="S326" s="25"/>
      <c r="T326" s="25"/>
      <c r="U326" s="25"/>
      <c r="V326" s="25"/>
      <c r="W326" s="25"/>
    </row>
    <row r="327" spans="1:23" s="28" customFormat="1">
      <c r="A327" s="223" t="str">
        <f t="shared" si="131"/>
        <v>8110421311</v>
      </c>
      <c r="B327" s="279">
        <v>8110</v>
      </c>
      <c r="C327" s="280">
        <v>4213</v>
      </c>
      <c r="D327" s="281">
        <v>1</v>
      </c>
      <c r="E327" s="281">
        <v>1</v>
      </c>
      <c r="F327" s="281"/>
      <c r="G327" s="277" t="s">
        <v>26</v>
      </c>
      <c r="H327" s="278">
        <f>SUM(H328)</f>
        <v>0</v>
      </c>
      <c r="I327" s="278">
        <f>SUM(I328)</f>
        <v>0</v>
      </c>
      <c r="J327" s="278">
        <f t="shared" si="134"/>
        <v>0</v>
      </c>
      <c r="K327" s="278">
        <f t="shared" ref="K327:L327" si="157">SUM(K328)</f>
        <v>0</v>
      </c>
      <c r="L327" s="278">
        <f t="shared" si="157"/>
        <v>0</v>
      </c>
      <c r="M327" s="287">
        <f t="shared" si="135"/>
        <v>0</v>
      </c>
      <c r="N327" s="295">
        <f t="shared" si="128"/>
        <v>0</v>
      </c>
      <c r="P327" s="25"/>
      <c r="Q327" s="25"/>
      <c r="R327" s="25"/>
      <c r="S327" s="25"/>
      <c r="T327" s="25"/>
      <c r="U327" s="25"/>
      <c r="V327" s="25"/>
      <c r="W327" s="25"/>
    </row>
    <row r="328" spans="1:23" s="28" customFormat="1">
      <c r="A328" s="223" t="str">
        <f t="shared" si="131"/>
        <v>81104213111</v>
      </c>
      <c r="B328" s="29">
        <v>8110</v>
      </c>
      <c r="C328" s="30">
        <v>4213</v>
      </c>
      <c r="D328" s="229">
        <v>1</v>
      </c>
      <c r="E328" s="229">
        <v>1</v>
      </c>
      <c r="F328" s="229">
        <v>1</v>
      </c>
      <c r="G328" s="31" t="s">
        <v>26</v>
      </c>
      <c r="H328" s="32"/>
      <c r="I328" s="32"/>
      <c r="J328" s="32">
        <f t="shared" si="134"/>
        <v>0</v>
      </c>
      <c r="K328" s="32"/>
      <c r="L328" s="32"/>
      <c r="M328" s="288">
        <f t="shared" si="135"/>
        <v>0</v>
      </c>
      <c r="N328" s="296">
        <f t="shared" si="128"/>
        <v>0</v>
      </c>
      <c r="P328" s="25"/>
      <c r="Q328" s="25"/>
      <c r="R328" s="25"/>
      <c r="S328" s="25"/>
      <c r="T328" s="25"/>
      <c r="U328" s="25"/>
      <c r="V328" s="25"/>
      <c r="W328" s="25"/>
    </row>
    <row r="329" spans="1:23" s="28" customFormat="1">
      <c r="A329" s="223" t="str">
        <f t="shared" si="131"/>
        <v>81104214</v>
      </c>
      <c r="B329" s="262">
        <v>8110</v>
      </c>
      <c r="C329" s="263">
        <v>4214</v>
      </c>
      <c r="D329" s="264"/>
      <c r="E329" s="264"/>
      <c r="F329" s="264"/>
      <c r="G329" s="265" t="s">
        <v>120</v>
      </c>
      <c r="H329" s="266">
        <f>+H330</f>
        <v>0</v>
      </c>
      <c r="I329" s="266">
        <f>+I330</f>
        <v>0</v>
      </c>
      <c r="J329" s="266">
        <f t="shared" si="134"/>
        <v>0</v>
      </c>
      <c r="K329" s="266">
        <f t="shared" ref="K329:L330" si="158">+K330</f>
        <v>0</v>
      </c>
      <c r="L329" s="266">
        <f t="shared" si="158"/>
        <v>0</v>
      </c>
      <c r="M329" s="285">
        <f t="shared" si="135"/>
        <v>0</v>
      </c>
      <c r="N329" s="267">
        <f t="shared" si="128"/>
        <v>0</v>
      </c>
      <c r="P329" s="25"/>
      <c r="Q329" s="25"/>
      <c r="R329" s="25"/>
      <c r="S329" s="25"/>
      <c r="T329" s="25"/>
      <c r="U329" s="25"/>
      <c r="V329" s="25"/>
      <c r="W329" s="25"/>
    </row>
    <row r="330" spans="1:23" s="28" customFormat="1">
      <c r="A330" s="223" t="str">
        <f t="shared" si="131"/>
        <v>811042141</v>
      </c>
      <c r="B330" s="268">
        <v>8110</v>
      </c>
      <c r="C330" s="269">
        <v>4214</v>
      </c>
      <c r="D330" s="270">
        <v>1</v>
      </c>
      <c r="E330" s="270"/>
      <c r="F330" s="270"/>
      <c r="G330" s="271" t="s">
        <v>120</v>
      </c>
      <c r="H330" s="272">
        <f>+H331</f>
        <v>0</v>
      </c>
      <c r="I330" s="272">
        <f>+I331</f>
        <v>0</v>
      </c>
      <c r="J330" s="272">
        <f t="shared" si="134"/>
        <v>0</v>
      </c>
      <c r="K330" s="272">
        <f t="shared" si="158"/>
        <v>0</v>
      </c>
      <c r="L330" s="272">
        <f t="shared" si="158"/>
        <v>0</v>
      </c>
      <c r="M330" s="286">
        <f t="shared" si="135"/>
        <v>0</v>
      </c>
      <c r="N330" s="273">
        <f t="shared" si="128"/>
        <v>0</v>
      </c>
      <c r="P330" s="25"/>
      <c r="Q330" s="25"/>
      <c r="R330" s="25"/>
      <c r="S330" s="25"/>
      <c r="T330" s="25"/>
      <c r="U330" s="25"/>
      <c r="V330" s="25"/>
      <c r="W330" s="25"/>
    </row>
    <row r="331" spans="1:23" s="28" customFormat="1">
      <c r="A331" s="223" t="str">
        <f t="shared" si="131"/>
        <v>8110421411</v>
      </c>
      <c r="B331" s="279">
        <v>8110</v>
      </c>
      <c r="C331" s="280">
        <v>4214</v>
      </c>
      <c r="D331" s="281">
        <v>1</v>
      </c>
      <c r="E331" s="281">
        <v>1</v>
      </c>
      <c r="F331" s="281"/>
      <c r="G331" s="277" t="s">
        <v>120</v>
      </c>
      <c r="H331" s="278">
        <f>SUM(H332:H333)</f>
        <v>0</v>
      </c>
      <c r="I331" s="278">
        <f>SUM(I332:I333)</f>
        <v>0</v>
      </c>
      <c r="J331" s="278">
        <f t="shared" si="134"/>
        <v>0</v>
      </c>
      <c r="K331" s="278">
        <f t="shared" ref="K331:L331" si="159">SUM(K332:K333)</f>
        <v>0</v>
      </c>
      <c r="L331" s="278">
        <f t="shared" si="159"/>
        <v>0</v>
      </c>
      <c r="M331" s="287">
        <f t="shared" si="135"/>
        <v>0</v>
      </c>
      <c r="N331" s="295">
        <f t="shared" si="128"/>
        <v>0</v>
      </c>
      <c r="P331" s="25"/>
      <c r="Q331" s="25"/>
      <c r="R331" s="25"/>
      <c r="S331" s="25"/>
      <c r="T331" s="25"/>
      <c r="U331" s="25"/>
      <c r="V331" s="25"/>
      <c r="W331" s="25"/>
    </row>
    <row r="332" spans="1:23" s="28" customFormat="1">
      <c r="A332" s="223" t="str">
        <f t="shared" ref="A332" si="160">B332&amp;C332&amp;D332&amp;E332&amp;F332</f>
        <v>81104214111</v>
      </c>
      <c r="B332" s="29">
        <v>8110</v>
      </c>
      <c r="C332" s="30">
        <v>4214</v>
      </c>
      <c r="D332" s="229">
        <v>1</v>
      </c>
      <c r="E332" s="229">
        <v>1</v>
      </c>
      <c r="F332" s="229">
        <v>1</v>
      </c>
      <c r="G332" s="31" t="s">
        <v>1074</v>
      </c>
      <c r="H332" s="32"/>
      <c r="I332" s="32"/>
      <c r="J332" s="32">
        <f t="shared" si="134"/>
        <v>0</v>
      </c>
      <c r="K332" s="32"/>
      <c r="L332" s="32"/>
      <c r="M332" s="288">
        <f t="shared" si="135"/>
        <v>0</v>
      </c>
      <c r="N332" s="296">
        <f t="shared" si="128"/>
        <v>0</v>
      </c>
      <c r="P332" s="25"/>
      <c r="Q332" s="25"/>
      <c r="R332" s="25"/>
      <c r="S332" s="25"/>
      <c r="T332" s="25"/>
      <c r="U332" s="25"/>
      <c r="V332" s="25"/>
      <c r="W332" s="25"/>
    </row>
    <row r="333" spans="1:23" s="28" customFormat="1">
      <c r="A333" s="223" t="str">
        <f t="shared" si="131"/>
        <v>81104214112</v>
      </c>
      <c r="B333" s="29">
        <v>8110</v>
      </c>
      <c r="C333" s="30">
        <v>4214</v>
      </c>
      <c r="D333" s="229">
        <v>1</v>
      </c>
      <c r="E333" s="229">
        <v>1</v>
      </c>
      <c r="F333" s="229">
        <v>2</v>
      </c>
      <c r="G333" s="31" t="s">
        <v>1075</v>
      </c>
      <c r="H333" s="32"/>
      <c r="I333" s="32"/>
      <c r="J333" s="32">
        <f t="shared" si="134"/>
        <v>0</v>
      </c>
      <c r="K333" s="32"/>
      <c r="L333" s="32"/>
      <c r="M333" s="288">
        <f t="shared" si="135"/>
        <v>0</v>
      </c>
      <c r="N333" s="296">
        <f>L333-J333</f>
        <v>0</v>
      </c>
      <c r="P333" s="25"/>
      <c r="Q333" s="25"/>
      <c r="R333" s="25"/>
      <c r="S333" s="25"/>
      <c r="T333" s="25"/>
      <c r="U333" s="25"/>
      <c r="V333" s="25"/>
      <c r="W333" s="25"/>
    </row>
    <row r="334" spans="1:23" s="28" customFormat="1">
      <c r="A334" s="223" t="str">
        <f t="shared" si="131"/>
        <v>81104215</v>
      </c>
      <c r="B334" s="262">
        <v>8110</v>
      </c>
      <c r="C334" s="263">
        <v>4215</v>
      </c>
      <c r="D334" s="264"/>
      <c r="E334" s="264"/>
      <c r="F334" s="264"/>
      <c r="G334" s="265" t="s">
        <v>1051</v>
      </c>
      <c r="H334" s="266">
        <f>+H335</f>
        <v>0</v>
      </c>
      <c r="I334" s="266">
        <f>+I335</f>
        <v>0</v>
      </c>
      <c r="J334" s="266">
        <f t="shared" ref="J334:J397" si="161">H334+I334</f>
        <v>0</v>
      </c>
      <c r="K334" s="266">
        <f t="shared" ref="K334:L335" si="162">+K335</f>
        <v>0</v>
      </c>
      <c r="L334" s="266">
        <f t="shared" si="162"/>
        <v>0</v>
      </c>
      <c r="M334" s="285">
        <f t="shared" ref="M334:M397" si="163">IFERROR(L334/J334*100,0)</f>
        <v>0</v>
      </c>
      <c r="N334" s="267">
        <f t="shared" si="128"/>
        <v>0</v>
      </c>
      <c r="P334" s="25"/>
      <c r="Q334" s="25"/>
      <c r="R334" s="25"/>
      <c r="S334" s="25"/>
      <c r="T334" s="25"/>
      <c r="U334" s="25"/>
      <c r="V334" s="25"/>
      <c r="W334" s="25"/>
    </row>
    <row r="335" spans="1:23" s="28" customFormat="1">
      <c r="A335" s="223" t="str">
        <f t="shared" si="131"/>
        <v>811042151</v>
      </c>
      <c r="B335" s="268">
        <v>8110</v>
      </c>
      <c r="C335" s="269">
        <v>4215</v>
      </c>
      <c r="D335" s="270">
        <v>1</v>
      </c>
      <c r="E335" s="270"/>
      <c r="F335" s="270"/>
      <c r="G335" s="271" t="s">
        <v>1051</v>
      </c>
      <c r="H335" s="272">
        <f>+H336</f>
        <v>0</v>
      </c>
      <c r="I335" s="272">
        <f>+I336</f>
        <v>0</v>
      </c>
      <c r="J335" s="272">
        <f t="shared" si="161"/>
        <v>0</v>
      </c>
      <c r="K335" s="272">
        <f t="shared" si="162"/>
        <v>0</v>
      </c>
      <c r="L335" s="272">
        <f t="shared" si="162"/>
        <v>0</v>
      </c>
      <c r="M335" s="286">
        <f t="shared" si="163"/>
        <v>0</v>
      </c>
      <c r="N335" s="273">
        <f t="shared" si="128"/>
        <v>0</v>
      </c>
      <c r="P335" s="25"/>
      <c r="Q335" s="25"/>
      <c r="R335" s="25"/>
      <c r="S335" s="25"/>
      <c r="T335" s="25"/>
      <c r="U335" s="25"/>
      <c r="V335" s="25"/>
      <c r="W335" s="25"/>
    </row>
    <row r="336" spans="1:23" s="28" customFormat="1">
      <c r="A336" s="223" t="str">
        <f t="shared" ref="A336:A400" si="164">B336&amp;C336&amp;D336&amp;E336&amp;F336</f>
        <v>8110421511</v>
      </c>
      <c r="B336" s="279">
        <v>8110</v>
      </c>
      <c r="C336" s="280">
        <v>4215</v>
      </c>
      <c r="D336" s="281">
        <v>1</v>
      </c>
      <c r="E336" s="281">
        <v>1</v>
      </c>
      <c r="F336" s="281"/>
      <c r="G336" s="277" t="s">
        <v>1051</v>
      </c>
      <c r="H336" s="278">
        <f>SUM(H337:H358)</f>
        <v>0</v>
      </c>
      <c r="I336" s="278">
        <f>SUM(I337:I358)</f>
        <v>0</v>
      </c>
      <c r="J336" s="278">
        <f t="shared" si="161"/>
        <v>0</v>
      </c>
      <c r="K336" s="278">
        <f t="shared" ref="K336:L336" si="165">SUM(K337:K358)</f>
        <v>0</v>
      </c>
      <c r="L336" s="278">
        <f t="shared" si="165"/>
        <v>0</v>
      </c>
      <c r="M336" s="287">
        <f t="shared" si="163"/>
        <v>0</v>
      </c>
      <c r="N336" s="295">
        <f t="shared" si="128"/>
        <v>0</v>
      </c>
      <c r="P336" s="25"/>
      <c r="Q336" s="25"/>
      <c r="R336" s="25"/>
      <c r="S336" s="25"/>
      <c r="T336" s="25"/>
      <c r="U336" s="25"/>
      <c r="V336" s="25"/>
      <c r="W336" s="25"/>
    </row>
    <row r="337" spans="1:23" s="28" customFormat="1">
      <c r="A337" s="223" t="str">
        <f t="shared" si="164"/>
        <v>81104215111</v>
      </c>
      <c r="B337" s="29">
        <v>8110</v>
      </c>
      <c r="C337" s="30">
        <v>4215</v>
      </c>
      <c r="D337" s="229">
        <v>1</v>
      </c>
      <c r="E337" s="229">
        <v>1</v>
      </c>
      <c r="F337" s="229">
        <v>1</v>
      </c>
      <c r="G337" s="31" t="s">
        <v>174</v>
      </c>
      <c r="H337" s="32"/>
      <c r="I337" s="32"/>
      <c r="J337" s="32">
        <f t="shared" si="161"/>
        <v>0</v>
      </c>
      <c r="K337" s="32"/>
      <c r="L337" s="32"/>
      <c r="M337" s="288">
        <f t="shared" si="163"/>
        <v>0</v>
      </c>
      <c r="N337" s="296">
        <f t="shared" si="128"/>
        <v>0</v>
      </c>
      <c r="P337" s="25"/>
      <c r="Q337" s="25"/>
      <c r="R337" s="25"/>
      <c r="S337" s="25"/>
      <c r="T337" s="25"/>
      <c r="U337" s="25"/>
      <c r="V337" s="25"/>
      <c r="W337" s="25"/>
    </row>
    <row r="338" spans="1:23" s="28" customFormat="1">
      <c r="A338" s="223" t="str">
        <f t="shared" si="164"/>
        <v>81104215112</v>
      </c>
      <c r="B338" s="29">
        <v>8110</v>
      </c>
      <c r="C338" s="30">
        <v>4215</v>
      </c>
      <c r="D338" s="229">
        <v>1</v>
      </c>
      <c r="E338" s="229">
        <v>1</v>
      </c>
      <c r="F338" s="229">
        <v>2</v>
      </c>
      <c r="G338" s="31" t="s">
        <v>175</v>
      </c>
      <c r="H338" s="32"/>
      <c r="I338" s="32"/>
      <c r="J338" s="32">
        <f t="shared" si="161"/>
        <v>0</v>
      </c>
      <c r="K338" s="32"/>
      <c r="L338" s="32"/>
      <c r="M338" s="288">
        <f t="shared" si="163"/>
        <v>0</v>
      </c>
      <c r="N338" s="296">
        <f t="shared" si="128"/>
        <v>0</v>
      </c>
      <c r="P338" s="25"/>
      <c r="Q338" s="25"/>
      <c r="R338" s="25"/>
      <c r="S338" s="25"/>
      <c r="T338" s="25"/>
      <c r="U338" s="25"/>
      <c r="V338" s="25"/>
      <c r="W338" s="25"/>
    </row>
    <row r="339" spans="1:23" s="28" customFormat="1">
      <c r="A339" s="223" t="str">
        <f t="shared" si="164"/>
        <v>81104215113</v>
      </c>
      <c r="B339" s="29">
        <v>8110</v>
      </c>
      <c r="C339" s="30">
        <v>4215</v>
      </c>
      <c r="D339" s="229">
        <v>1</v>
      </c>
      <c r="E339" s="229">
        <v>1</v>
      </c>
      <c r="F339" s="229">
        <v>3</v>
      </c>
      <c r="G339" s="31" t="s">
        <v>176</v>
      </c>
      <c r="H339" s="32"/>
      <c r="I339" s="32"/>
      <c r="J339" s="32">
        <f t="shared" si="161"/>
        <v>0</v>
      </c>
      <c r="K339" s="32"/>
      <c r="L339" s="32"/>
      <c r="M339" s="288">
        <f t="shared" si="163"/>
        <v>0</v>
      </c>
      <c r="N339" s="296">
        <f t="shared" si="128"/>
        <v>0</v>
      </c>
      <c r="P339" s="25"/>
      <c r="Q339" s="25"/>
      <c r="R339" s="25"/>
      <c r="S339" s="25"/>
      <c r="T339" s="25"/>
      <c r="U339" s="25"/>
      <c r="V339" s="25"/>
      <c r="W339" s="25"/>
    </row>
    <row r="340" spans="1:23" s="28" customFormat="1">
      <c r="A340" s="223" t="str">
        <f t="shared" si="164"/>
        <v>81104215114</v>
      </c>
      <c r="B340" s="29">
        <v>8110</v>
      </c>
      <c r="C340" s="30">
        <v>4215</v>
      </c>
      <c r="D340" s="229">
        <v>1</v>
      </c>
      <c r="E340" s="229">
        <v>1</v>
      </c>
      <c r="F340" s="229">
        <v>4</v>
      </c>
      <c r="G340" s="31" t="s">
        <v>177</v>
      </c>
      <c r="H340" s="32"/>
      <c r="I340" s="32"/>
      <c r="J340" s="32">
        <f t="shared" si="161"/>
        <v>0</v>
      </c>
      <c r="K340" s="32"/>
      <c r="L340" s="32"/>
      <c r="M340" s="288">
        <f t="shared" si="163"/>
        <v>0</v>
      </c>
      <c r="N340" s="296">
        <f t="shared" si="128"/>
        <v>0</v>
      </c>
      <c r="P340" s="25"/>
      <c r="Q340" s="25"/>
      <c r="R340" s="25"/>
      <c r="S340" s="25"/>
      <c r="T340" s="25"/>
      <c r="U340" s="25"/>
      <c r="V340" s="25"/>
      <c r="W340" s="25"/>
    </row>
    <row r="341" spans="1:23" s="28" customFormat="1">
      <c r="A341" s="223" t="str">
        <f t="shared" si="164"/>
        <v>81104215115</v>
      </c>
      <c r="B341" s="29">
        <v>8110</v>
      </c>
      <c r="C341" s="30">
        <v>4215</v>
      </c>
      <c r="D341" s="229">
        <v>1</v>
      </c>
      <c r="E341" s="229">
        <v>1</v>
      </c>
      <c r="F341" s="229">
        <v>5</v>
      </c>
      <c r="G341" s="31" t="s">
        <v>178</v>
      </c>
      <c r="H341" s="32"/>
      <c r="I341" s="32"/>
      <c r="J341" s="32">
        <f t="shared" si="161"/>
        <v>0</v>
      </c>
      <c r="K341" s="32"/>
      <c r="L341" s="32"/>
      <c r="M341" s="288">
        <f t="shared" si="163"/>
        <v>0</v>
      </c>
      <c r="N341" s="296">
        <f t="shared" si="128"/>
        <v>0</v>
      </c>
      <c r="P341" s="25"/>
      <c r="Q341" s="25"/>
      <c r="R341" s="25"/>
      <c r="S341" s="25"/>
      <c r="T341" s="25"/>
      <c r="U341" s="25"/>
      <c r="V341" s="25"/>
      <c r="W341" s="25"/>
    </row>
    <row r="342" spans="1:23" s="28" customFormat="1">
      <c r="A342" s="223" t="str">
        <f t="shared" si="164"/>
        <v>81104215116</v>
      </c>
      <c r="B342" s="29">
        <v>8110</v>
      </c>
      <c r="C342" s="30">
        <v>4215</v>
      </c>
      <c r="D342" s="229">
        <v>1</v>
      </c>
      <c r="E342" s="229">
        <v>1</v>
      </c>
      <c r="F342" s="229">
        <v>6</v>
      </c>
      <c r="G342" s="31" t="s">
        <v>179</v>
      </c>
      <c r="H342" s="32"/>
      <c r="I342" s="32"/>
      <c r="J342" s="32">
        <f t="shared" si="161"/>
        <v>0</v>
      </c>
      <c r="K342" s="32"/>
      <c r="L342" s="32"/>
      <c r="M342" s="288">
        <f t="shared" si="163"/>
        <v>0</v>
      </c>
      <c r="N342" s="296">
        <f t="shared" si="128"/>
        <v>0</v>
      </c>
      <c r="P342" s="25"/>
      <c r="Q342" s="25"/>
      <c r="R342" s="25"/>
      <c r="S342" s="25"/>
      <c r="T342" s="25"/>
      <c r="U342" s="25"/>
      <c r="V342" s="25"/>
      <c r="W342" s="25"/>
    </row>
    <row r="343" spans="1:23" s="28" customFormat="1" ht="18">
      <c r="A343" s="223" t="str">
        <f t="shared" si="164"/>
        <v>81104215117</v>
      </c>
      <c r="B343" s="29">
        <v>8110</v>
      </c>
      <c r="C343" s="30">
        <v>4215</v>
      </c>
      <c r="D343" s="229">
        <v>1</v>
      </c>
      <c r="E343" s="229">
        <v>1</v>
      </c>
      <c r="F343" s="229">
        <v>7</v>
      </c>
      <c r="G343" s="31" t="s">
        <v>1076</v>
      </c>
      <c r="H343" s="32"/>
      <c r="I343" s="32"/>
      <c r="J343" s="32">
        <f t="shared" si="161"/>
        <v>0</v>
      </c>
      <c r="K343" s="32"/>
      <c r="L343" s="32"/>
      <c r="M343" s="288">
        <f t="shared" si="163"/>
        <v>0</v>
      </c>
      <c r="N343" s="296">
        <f t="shared" si="128"/>
        <v>0</v>
      </c>
      <c r="P343" s="25"/>
      <c r="Q343" s="25"/>
      <c r="R343" s="25"/>
      <c r="S343" s="25"/>
      <c r="T343" s="25"/>
      <c r="U343" s="25"/>
      <c r="V343" s="25"/>
      <c r="W343" s="25"/>
    </row>
    <row r="344" spans="1:23" s="28" customFormat="1">
      <c r="A344" s="223" t="str">
        <f t="shared" si="164"/>
        <v>81104215118</v>
      </c>
      <c r="B344" s="29">
        <v>8110</v>
      </c>
      <c r="C344" s="30">
        <v>4215</v>
      </c>
      <c r="D344" s="229">
        <v>1</v>
      </c>
      <c r="E344" s="229">
        <v>1</v>
      </c>
      <c r="F344" s="229">
        <v>8</v>
      </c>
      <c r="G344" s="31" t="s">
        <v>180</v>
      </c>
      <c r="H344" s="32"/>
      <c r="I344" s="32"/>
      <c r="J344" s="32">
        <f t="shared" si="161"/>
        <v>0</v>
      </c>
      <c r="K344" s="32"/>
      <c r="L344" s="32"/>
      <c r="M344" s="288">
        <f t="shared" si="163"/>
        <v>0</v>
      </c>
      <c r="N344" s="296">
        <f t="shared" si="128"/>
        <v>0</v>
      </c>
      <c r="P344" s="25"/>
      <c r="Q344" s="25"/>
      <c r="R344" s="25"/>
      <c r="S344" s="25"/>
      <c r="T344" s="25"/>
      <c r="U344" s="25"/>
      <c r="V344" s="25"/>
      <c r="W344" s="25"/>
    </row>
    <row r="345" spans="1:23" s="28" customFormat="1">
      <c r="A345" s="223" t="str">
        <f t="shared" si="164"/>
        <v>81104215119</v>
      </c>
      <c r="B345" s="29">
        <v>8110</v>
      </c>
      <c r="C345" s="30">
        <v>4215</v>
      </c>
      <c r="D345" s="229">
        <v>1</v>
      </c>
      <c r="E345" s="229">
        <v>1</v>
      </c>
      <c r="F345" s="229">
        <v>9</v>
      </c>
      <c r="G345" s="31" t="s">
        <v>181</v>
      </c>
      <c r="H345" s="32"/>
      <c r="I345" s="32"/>
      <c r="J345" s="32">
        <f t="shared" si="161"/>
        <v>0</v>
      </c>
      <c r="K345" s="32"/>
      <c r="L345" s="32"/>
      <c r="M345" s="288">
        <f t="shared" si="163"/>
        <v>0</v>
      </c>
      <c r="N345" s="296">
        <f t="shared" si="128"/>
        <v>0</v>
      </c>
      <c r="P345" s="25"/>
      <c r="Q345" s="25"/>
      <c r="R345" s="25"/>
      <c r="S345" s="25"/>
      <c r="T345" s="25"/>
      <c r="U345" s="25"/>
      <c r="V345" s="25"/>
      <c r="W345" s="25"/>
    </row>
    <row r="346" spans="1:23" s="28" customFormat="1">
      <c r="A346" s="223" t="str">
        <f t="shared" si="164"/>
        <v>811042151110</v>
      </c>
      <c r="B346" s="29">
        <v>8110</v>
      </c>
      <c r="C346" s="30">
        <v>4215</v>
      </c>
      <c r="D346" s="229">
        <v>1</v>
      </c>
      <c r="E346" s="229">
        <v>1</v>
      </c>
      <c r="F346" s="229">
        <v>10</v>
      </c>
      <c r="G346" s="31" t="s">
        <v>182</v>
      </c>
      <c r="H346" s="32"/>
      <c r="I346" s="32"/>
      <c r="J346" s="32">
        <f t="shared" si="161"/>
        <v>0</v>
      </c>
      <c r="K346" s="32"/>
      <c r="L346" s="32"/>
      <c r="M346" s="288">
        <f t="shared" si="163"/>
        <v>0</v>
      </c>
      <c r="N346" s="296">
        <f t="shared" si="128"/>
        <v>0</v>
      </c>
      <c r="P346" s="25"/>
      <c r="Q346" s="25"/>
      <c r="R346" s="25"/>
      <c r="S346" s="25"/>
      <c r="T346" s="25"/>
      <c r="U346" s="25"/>
      <c r="V346" s="25"/>
      <c r="W346" s="25"/>
    </row>
    <row r="347" spans="1:23" s="28" customFormat="1">
      <c r="A347" s="223" t="str">
        <f t="shared" si="164"/>
        <v>811042151111</v>
      </c>
      <c r="B347" s="29">
        <v>8110</v>
      </c>
      <c r="C347" s="30">
        <v>4215</v>
      </c>
      <c r="D347" s="229">
        <v>1</v>
      </c>
      <c r="E347" s="229">
        <v>1</v>
      </c>
      <c r="F347" s="229">
        <v>11</v>
      </c>
      <c r="G347" s="31" t="s">
        <v>183</v>
      </c>
      <c r="H347" s="32"/>
      <c r="I347" s="32"/>
      <c r="J347" s="32">
        <f t="shared" si="161"/>
        <v>0</v>
      </c>
      <c r="K347" s="32"/>
      <c r="L347" s="32"/>
      <c r="M347" s="288">
        <f t="shared" si="163"/>
        <v>0</v>
      </c>
      <c r="N347" s="296">
        <f t="shared" si="128"/>
        <v>0</v>
      </c>
      <c r="P347" s="25"/>
      <c r="Q347" s="25"/>
      <c r="R347" s="25"/>
      <c r="S347" s="25"/>
      <c r="T347" s="25"/>
      <c r="U347" s="25"/>
      <c r="V347" s="25"/>
      <c r="W347" s="25"/>
    </row>
    <row r="348" spans="1:23" s="28" customFormat="1">
      <c r="A348" s="223" t="str">
        <f t="shared" si="164"/>
        <v>811042151112</v>
      </c>
      <c r="B348" s="29">
        <v>8110</v>
      </c>
      <c r="C348" s="30">
        <v>4215</v>
      </c>
      <c r="D348" s="229">
        <v>1</v>
      </c>
      <c r="E348" s="229">
        <v>1</v>
      </c>
      <c r="F348" s="229">
        <v>12</v>
      </c>
      <c r="G348" s="31" t="s">
        <v>184</v>
      </c>
      <c r="H348" s="32"/>
      <c r="I348" s="32"/>
      <c r="J348" s="32">
        <f t="shared" si="161"/>
        <v>0</v>
      </c>
      <c r="K348" s="32"/>
      <c r="L348" s="32"/>
      <c r="M348" s="288">
        <f t="shared" si="163"/>
        <v>0</v>
      </c>
      <c r="N348" s="296">
        <f t="shared" si="128"/>
        <v>0</v>
      </c>
      <c r="P348" s="25"/>
      <c r="Q348" s="25"/>
      <c r="R348" s="25"/>
      <c r="S348" s="25"/>
      <c r="T348" s="25"/>
      <c r="U348" s="25"/>
      <c r="V348" s="25"/>
      <c r="W348" s="25"/>
    </row>
    <row r="349" spans="1:23" s="28" customFormat="1">
      <c r="A349" s="223" t="str">
        <f t="shared" si="164"/>
        <v>811042151113</v>
      </c>
      <c r="B349" s="29">
        <v>8110</v>
      </c>
      <c r="C349" s="30">
        <v>4215</v>
      </c>
      <c r="D349" s="229">
        <v>1</v>
      </c>
      <c r="E349" s="229">
        <v>1</v>
      </c>
      <c r="F349" s="229">
        <v>13</v>
      </c>
      <c r="G349" s="31" t="s">
        <v>185</v>
      </c>
      <c r="H349" s="32"/>
      <c r="I349" s="32"/>
      <c r="J349" s="32">
        <f t="shared" si="161"/>
        <v>0</v>
      </c>
      <c r="K349" s="32"/>
      <c r="L349" s="32"/>
      <c r="M349" s="288">
        <f t="shared" si="163"/>
        <v>0</v>
      </c>
      <c r="N349" s="296">
        <f t="shared" si="128"/>
        <v>0</v>
      </c>
      <c r="P349" s="25"/>
      <c r="Q349" s="25"/>
      <c r="R349" s="25"/>
      <c r="S349" s="25"/>
      <c r="T349" s="25"/>
      <c r="U349" s="25"/>
      <c r="V349" s="25"/>
      <c r="W349" s="25"/>
    </row>
    <row r="350" spans="1:23" s="28" customFormat="1">
      <c r="A350" s="223" t="str">
        <f t="shared" si="164"/>
        <v>811042151114</v>
      </c>
      <c r="B350" s="29">
        <v>8110</v>
      </c>
      <c r="C350" s="30">
        <v>4215</v>
      </c>
      <c r="D350" s="229">
        <v>1</v>
      </c>
      <c r="E350" s="229">
        <v>1</v>
      </c>
      <c r="F350" s="229">
        <v>14</v>
      </c>
      <c r="G350" s="31" t="s">
        <v>186</v>
      </c>
      <c r="H350" s="32"/>
      <c r="I350" s="32"/>
      <c r="J350" s="32">
        <f t="shared" si="161"/>
        <v>0</v>
      </c>
      <c r="K350" s="32"/>
      <c r="L350" s="32"/>
      <c r="M350" s="288">
        <f t="shared" si="163"/>
        <v>0</v>
      </c>
      <c r="N350" s="296">
        <f t="shared" si="128"/>
        <v>0</v>
      </c>
      <c r="P350" s="25"/>
      <c r="Q350" s="25"/>
      <c r="R350" s="25"/>
      <c r="S350" s="25"/>
      <c r="T350" s="25"/>
      <c r="U350" s="25"/>
      <c r="V350" s="25"/>
      <c r="W350" s="25"/>
    </row>
    <row r="351" spans="1:23" s="28" customFormat="1">
      <c r="A351" s="223" t="str">
        <f t="shared" si="164"/>
        <v>811042151115</v>
      </c>
      <c r="B351" s="29">
        <v>8110</v>
      </c>
      <c r="C351" s="30">
        <v>4215</v>
      </c>
      <c r="D351" s="229">
        <v>1</v>
      </c>
      <c r="E351" s="229">
        <v>1</v>
      </c>
      <c r="F351" s="229">
        <v>15</v>
      </c>
      <c r="G351" s="31" t="s">
        <v>187</v>
      </c>
      <c r="H351" s="32"/>
      <c r="I351" s="32"/>
      <c r="J351" s="32">
        <f t="shared" si="161"/>
        <v>0</v>
      </c>
      <c r="K351" s="32"/>
      <c r="L351" s="32"/>
      <c r="M351" s="288">
        <f t="shared" si="163"/>
        <v>0</v>
      </c>
      <c r="N351" s="296">
        <f t="shared" si="128"/>
        <v>0</v>
      </c>
      <c r="P351" s="25"/>
      <c r="Q351" s="25"/>
      <c r="R351" s="25"/>
      <c r="S351" s="25"/>
      <c r="T351" s="25"/>
      <c r="U351" s="25"/>
      <c r="V351" s="25"/>
      <c r="W351" s="25"/>
    </row>
    <row r="352" spans="1:23" s="28" customFormat="1">
      <c r="A352" s="223" t="str">
        <f t="shared" si="164"/>
        <v>811042151116</v>
      </c>
      <c r="B352" s="29">
        <v>8110</v>
      </c>
      <c r="C352" s="30">
        <v>4215</v>
      </c>
      <c r="D352" s="229">
        <v>1</v>
      </c>
      <c r="E352" s="229">
        <v>1</v>
      </c>
      <c r="F352" s="229">
        <v>16</v>
      </c>
      <c r="G352" s="31" t="s">
        <v>188</v>
      </c>
      <c r="H352" s="32"/>
      <c r="I352" s="32"/>
      <c r="J352" s="32">
        <f t="shared" si="161"/>
        <v>0</v>
      </c>
      <c r="K352" s="32"/>
      <c r="L352" s="32"/>
      <c r="M352" s="288">
        <f t="shared" si="163"/>
        <v>0</v>
      </c>
      <c r="N352" s="296">
        <f t="shared" si="128"/>
        <v>0</v>
      </c>
      <c r="P352" s="25"/>
      <c r="Q352" s="25"/>
      <c r="R352" s="25"/>
      <c r="S352" s="25"/>
      <c r="T352" s="25"/>
      <c r="U352" s="25"/>
      <c r="V352" s="25"/>
      <c r="W352" s="25"/>
    </row>
    <row r="353" spans="1:23" s="28" customFormat="1">
      <c r="A353" s="223" t="str">
        <f t="shared" si="164"/>
        <v>811042151117</v>
      </c>
      <c r="B353" s="29">
        <v>8110</v>
      </c>
      <c r="C353" s="30">
        <v>4215</v>
      </c>
      <c r="D353" s="229">
        <v>1</v>
      </c>
      <c r="E353" s="229">
        <v>1</v>
      </c>
      <c r="F353" s="229">
        <v>17</v>
      </c>
      <c r="G353" s="31" t="s">
        <v>189</v>
      </c>
      <c r="H353" s="32"/>
      <c r="I353" s="32"/>
      <c r="J353" s="32">
        <f t="shared" si="161"/>
        <v>0</v>
      </c>
      <c r="K353" s="32"/>
      <c r="L353" s="32"/>
      <c r="M353" s="288">
        <f t="shared" si="163"/>
        <v>0</v>
      </c>
      <c r="N353" s="296">
        <f t="shared" si="128"/>
        <v>0</v>
      </c>
      <c r="P353" s="25"/>
      <c r="Q353" s="25"/>
      <c r="R353" s="25"/>
      <c r="S353" s="25"/>
      <c r="T353" s="25"/>
      <c r="U353" s="25"/>
      <c r="V353" s="25"/>
      <c r="W353" s="25"/>
    </row>
    <row r="354" spans="1:23" s="28" customFormat="1">
      <c r="A354" s="223" t="str">
        <f t="shared" si="164"/>
        <v>811042151118</v>
      </c>
      <c r="B354" s="29">
        <v>8110</v>
      </c>
      <c r="C354" s="30">
        <v>4215</v>
      </c>
      <c r="D354" s="229">
        <v>1</v>
      </c>
      <c r="E354" s="229">
        <v>1</v>
      </c>
      <c r="F354" s="229">
        <v>18</v>
      </c>
      <c r="G354" s="31" t="s">
        <v>190</v>
      </c>
      <c r="H354" s="32"/>
      <c r="I354" s="32"/>
      <c r="J354" s="32">
        <f t="shared" si="161"/>
        <v>0</v>
      </c>
      <c r="K354" s="32"/>
      <c r="L354" s="32"/>
      <c r="M354" s="288">
        <f t="shared" si="163"/>
        <v>0</v>
      </c>
      <c r="N354" s="296">
        <f t="shared" si="128"/>
        <v>0</v>
      </c>
      <c r="P354" s="25"/>
      <c r="Q354" s="25"/>
      <c r="R354" s="25"/>
      <c r="S354" s="25"/>
      <c r="T354" s="25"/>
      <c r="U354" s="25"/>
      <c r="V354" s="25"/>
      <c r="W354" s="25"/>
    </row>
    <row r="355" spans="1:23" s="28" customFormat="1">
      <c r="A355" s="223" t="str">
        <f t="shared" si="164"/>
        <v>811042151119</v>
      </c>
      <c r="B355" s="29">
        <v>8110</v>
      </c>
      <c r="C355" s="30">
        <v>4215</v>
      </c>
      <c r="D355" s="229">
        <v>1</v>
      </c>
      <c r="E355" s="229">
        <v>1</v>
      </c>
      <c r="F355" s="229">
        <v>19</v>
      </c>
      <c r="G355" s="31" t="s">
        <v>191</v>
      </c>
      <c r="H355" s="32"/>
      <c r="I355" s="32"/>
      <c r="J355" s="32">
        <f t="shared" si="161"/>
        <v>0</v>
      </c>
      <c r="K355" s="32"/>
      <c r="L355" s="32"/>
      <c r="M355" s="288">
        <f t="shared" si="163"/>
        <v>0</v>
      </c>
      <c r="N355" s="296">
        <f t="shared" si="128"/>
        <v>0</v>
      </c>
      <c r="P355" s="25"/>
      <c r="Q355" s="25"/>
      <c r="R355" s="25"/>
      <c r="S355" s="25"/>
      <c r="T355" s="25"/>
      <c r="U355" s="25"/>
      <c r="V355" s="25"/>
      <c r="W355" s="25"/>
    </row>
    <row r="356" spans="1:23" s="28" customFormat="1" ht="18">
      <c r="A356" s="223" t="str">
        <f t="shared" si="164"/>
        <v>811042151120</v>
      </c>
      <c r="B356" s="29">
        <v>8110</v>
      </c>
      <c r="C356" s="30">
        <v>4215</v>
      </c>
      <c r="D356" s="229">
        <v>1</v>
      </c>
      <c r="E356" s="229">
        <v>1</v>
      </c>
      <c r="F356" s="229">
        <v>20</v>
      </c>
      <c r="G356" s="31" t="s">
        <v>192</v>
      </c>
      <c r="H356" s="32"/>
      <c r="I356" s="32"/>
      <c r="J356" s="32">
        <f t="shared" si="161"/>
        <v>0</v>
      </c>
      <c r="K356" s="32"/>
      <c r="L356" s="32"/>
      <c r="M356" s="288">
        <f t="shared" si="163"/>
        <v>0</v>
      </c>
      <c r="N356" s="296">
        <f t="shared" si="128"/>
        <v>0</v>
      </c>
      <c r="P356" s="25"/>
      <c r="Q356" s="25"/>
      <c r="R356" s="25"/>
      <c r="S356" s="25"/>
      <c r="T356" s="25"/>
      <c r="U356" s="25"/>
      <c r="V356" s="25"/>
      <c r="W356" s="25"/>
    </row>
    <row r="357" spans="1:23" s="28" customFormat="1" ht="27">
      <c r="A357" s="223" t="str">
        <f t="shared" si="164"/>
        <v>811042151121</v>
      </c>
      <c r="B357" s="29">
        <v>8110</v>
      </c>
      <c r="C357" s="30">
        <v>4215</v>
      </c>
      <c r="D357" s="229">
        <v>1</v>
      </c>
      <c r="E357" s="229">
        <v>1</v>
      </c>
      <c r="F357" s="229">
        <v>21</v>
      </c>
      <c r="G357" s="31" t="s">
        <v>193</v>
      </c>
      <c r="H357" s="32"/>
      <c r="I357" s="32"/>
      <c r="J357" s="32">
        <f t="shared" si="161"/>
        <v>0</v>
      </c>
      <c r="K357" s="32"/>
      <c r="L357" s="32"/>
      <c r="M357" s="288">
        <f t="shared" si="163"/>
        <v>0</v>
      </c>
      <c r="N357" s="296">
        <f t="shared" si="128"/>
        <v>0</v>
      </c>
      <c r="P357" s="25"/>
      <c r="Q357" s="25"/>
      <c r="R357" s="25"/>
      <c r="S357" s="25"/>
      <c r="T357" s="25"/>
      <c r="U357" s="25"/>
      <c r="V357" s="25"/>
      <c r="W357" s="25"/>
    </row>
    <row r="358" spans="1:23" s="28" customFormat="1" ht="18">
      <c r="A358" s="223" t="str">
        <f t="shared" si="164"/>
        <v>811042151122</v>
      </c>
      <c r="B358" s="29">
        <v>8110</v>
      </c>
      <c r="C358" s="30">
        <v>4215</v>
      </c>
      <c r="D358" s="229">
        <v>1</v>
      </c>
      <c r="E358" s="229">
        <v>1</v>
      </c>
      <c r="F358" s="229">
        <v>22</v>
      </c>
      <c r="G358" s="31" t="s">
        <v>194</v>
      </c>
      <c r="H358" s="32"/>
      <c r="I358" s="32"/>
      <c r="J358" s="32">
        <f t="shared" si="161"/>
        <v>0</v>
      </c>
      <c r="K358" s="32"/>
      <c r="L358" s="32"/>
      <c r="M358" s="288">
        <f t="shared" si="163"/>
        <v>0</v>
      </c>
      <c r="N358" s="296">
        <f t="shared" si="128"/>
        <v>0</v>
      </c>
      <c r="P358" s="25"/>
      <c r="Q358" s="25"/>
      <c r="R358" s="25"/>
      <c r="S358" s="25"/>
      <c r="T358" s="25"/>
      <c r="U358" s="25"/>
      <c r="V358" s="25"/>
      <c r="W358" s="25"/>
    </row>
    <row r="359" spans="1:23" s="28" customFormat="1" ht="19.5" customHeight="1">
      <c r="A359" s="223" t="str">
        <f t="shared" si="164"/>
        <v>Subtotal (12)</v>
      </c>
      <c r="B359" s="224" t="s">
        <v>87</v>
      </c>
      <c r="C359" s="225"/>
      <c r="D359" s="236"/>
      <c r="E359" s="236"/>
      <c r="F359" s="236"/>
      <c r="G359" s="35"/>
      <c r="H359" s="26">
        <f>+H289+H317+H325+H329+H334</f>
        <v>0</v>
      </c>
      <c r="I359" s="26">
        <f>+I289+I317+I325+I329+I334</f>
        <v>0</v>
      </c>
      <c r="J359" s="26">
        <f t="shared" si="161"/>
        <v>0</v>
      </c>
      <c r="K359" s="26">
        <f t="shared" ref="K359:L359" si="166">+K289+K317+K325+K329+K334</f>
        <v>0</v>
      </c>
      <c r="L359" s="26">
        <f t="shared" si="166"/>
        <v>0</v>
      </c>
      <c r="M359" s="290">
        <f t="shared" si="163"/>
        <v>0</v>
      </c>
      <c r="N359" s="27">
        <f t="shared" ref="N359" si="167">L359-J359</f>
        <v>0</v>
      </c>
      <c r="P359" s="25"/>
      <c r="Q359" s="25"/>
      <c r="R359" s="25"/>
      <c r="S359" s="25"/>
      <c r="T359" s="25"/>
      <c r="U359" s="25"/>
      <c r="V359" s="25"/>
      <c r="W359" s="25"/>
    </row>
    <row r="360" spans="1:23" s="28" customFormat="1" ht="18">
      <c r="A360" s="223" t="str">
        <f t="shared" si="164"/>
        <v>81104220</v>
      </c>
      <c r="B360" s="238">
        <v>8110</v>
      </c>
      <c r="C360" s="239">
        <v>4220</v>
      </c>
      <c r="D360" s="240"/>
      <c r="E360" s="240"/>
      <c r="F360" s="240"/>
      <c r="G360" s="241" t="s">
        <v>1052</v>
      </c>
      <c r="H360" s="242">
        <f>+H361+H365+H370+H374</f>
        <v>22920000</v>
      </c>
      <c r="I360" s="242">
        <f>+I361+I365+I370+I374</f>
        <v>0</v>
      </c>
      <c r="J360" s="242">
        <f t="shared" si="161"/>
        <v>22920000</v>
      </c>
      <c r="K360" s="242">
        <f t="shared" ref="K360:L360" si="168">+K361+K365+K370+K374</f>
        <v>0</v>
      </c>
      <c r="L360" s="242">
        <f t="shared" si="168"/>
        <v>21740242.07</v>
      </c>
      <c r="M360" s="284">
        <f t="shared" si="163"/>
        <v>94.852714092495631</v>
      </c>
      <c r="N360" s="243">
        <f t="shared" ref="N360:N424" si="169">L360-J360</f>
        <v>-1179757.9299999997</v>
      </c>
      <c r="P360" s="25"/>
      <c r="Q360" s="25"/>
      <c r="R360" s="25"/>
      <c r="S360" s="25"/>
      <c r="T360" s="25"/>
      <c r="U360" s="25"/>
      <c r="V360" s="25"/>
      <c r="W360" s="25"/>
    </row>
    <row r="361" spans="1:23" s="28" customFormat="1">
      <c r="A361" s="223" t="str">
        <f t="shared" si="164"/>
        <v>81104221</v>
      </c>
      <c r="B361" s="262">
        <v>8110</v>
      </c>
      <c r="C361" s="263">
        <v>4221</v>
      </c>
      <c r="D361" s="264"/>
      <c r="E361" s="264"/>
      <c r="F361" s="264"/>
      <c r="G361" s="265" t="s">
        <v>1053</v>
      </c>
      <c r="H361" s="266">
        <f>SUM(H362)</f>
        <v>0</v>
      </c>
      <c r="I361" s="266">
        <f>SUM(I362)</f>
        <v>0</v>
      </c>
      <c r="J361" s="266">
        <f t="shared" si="161"/>
        <v>0</v>
      </c>
      <c r="K361" s="266">
        <f t="shared" ref="K361:L362" si="170">SUM(K362)</f>
        <v>0</v>
      </c>
      <c r="L361" s="266">
        <f t="shared" si="170"/>
        <v>0</v>
      </c>
      <c r="M361" s="285">
        <f t="shared" si="163"/>
        <v>0</v>
      </c>
      <c r="N361" s="267">
        <f t="shared" si="169"/>
        <v>0</v>
      </c>
      <c r="P361" s="25"/>
      <c r="Q361" s="25"/>
      <c r="R361" s="25"/>
      <c r="S361" s="25"/>
      <c r="T361" s="25"/>
      <c r="U361" s="25"/>
      <c r="V361" s="25"/>
      <c r="W361" s="25"/>
    </row>
    <row r="362" spans="1:23" s="28" customFormat="1">
      <c r="A362" s="223" t="str">
        <f t="shared" si="164"/>
        <v>811042211</v>
      </c>
      <c r="B362" s="268">
        <v>8110</v>
      </c>
      <c r="C362" s="269">
        <v>4221</v>
      </c>
      <c r="D362" s="270">
        <v>1</v>
      </c>
      <c r="E362" s="270"/>
      <c r="F362" s="270"/>
      <c r="G362" s="271" t="s">
        <v>1053</v>
      </c>
      <c r="H362" s="272">
        <f>SUM(H363)</f>
        <v>0</v>
      </c>
      <c r="I362" s="272">
        <f>SUM(I363)</f>
        <v>0</v>
      </c>
      <c r="J362" s="272">
        <f t="shared" si="161"/>
        <v>0</v>
      </c>
      <c r="K362" s="272">
        <f t="shared" si="170"/>
        <v>0</v>
      </c>
      <c r="L362" s="272">
        <f t="shared" si="170"/>
        <v>0</v>
      </c>
      <c r="M362" s="286">
        <f t="shared" si="163"/>
        <v>0</v>
      </c>
      <c r="N362" s="273">
        <f t="shared" si="169"/>
        <v>0</v>
      </c>
      <c r="P362" s="25"/>
      <c r="Q362" s="25"/>
      <c r="R362" s="25"/>
      <c r="S362" s="25"/>
      <c r="T362" s="25"/>
      <c r="U362" s="25"/>
      <c r="V362" s="25"/>
      <c r="W362" s="25"/>
    </row>
    <row r="363" spans="1:23" s="28" customFormat="1">
      <c r="A363" s="223" t="str">
        <f t="shared" si="164"/>
        <v>8110422111</v>
      </c>
      <c r="B363" s="279">
        <v>8110</v>
      </c>
      <c r="C363" s="280">
        <v>4221</v>
      </c>
      <c r="D363" s="281">
        <v>1</v>
      </c>
      <c r="E363" s="281">
        <v>1</v>
      </c>
      <c r="F363" s="281"/>
      <c r="G363" s="277" t="s">
        <v>1053</v>
      </c>
      <c r="H363" s="278">
        <f>H364</f>
        <v>0</v>
      </c>
      <c r="I363" s="278">
        <f>I364</f>
        <v>0</v>
      </c>
      <c r="J363" s="278">
        <f t="shared" si="161"/>
        <v>0</v>
      </c>
      <c r="K363" s="278">
        <f t="shared" ref="K363:L363" si="171">K364</f>
        <v>0</v>
      </c>
      <c r="L363" s="278">
        <f t="shared" si="171"/>
        <v>0</v>
      </c>
      <c r="M363" s="287">
        <f t="shared" si="163"/>
        <v>0</v>
      </c>
      <c r="N363" s="295">
        <f t="shared" si="169"/>
        <v>0</v>
      </c>
      <c r="P363" s="25"/>
      <c r="Q363" s="25"/>
      <c r="R363" s="25"/>
      <c r="S363" s="25"/>
      <c r="T363" s="25"/>
      <c r="U363" s="25"/>
      <c r="V363" s="25"/>
      <c r="W363" s="25"/>
    </row>
    <row r="364" spans="1:23" s="28" customFormat="1">
      <c r="A364" s="223"/>
      <c r="B364" s="29">
        <v>8110</v>
      </c>
      <c r="C364" s="30">
        <v>4221</v>
      </c>
      <c r="D364" s="229">
        <v>1</v>
      </c>
      <c r="E364" s="229">
        <v>1</v>
      </c>
      <c r="F364" s="229">
        <v>1</v>
      </c>
      <c r="G364" s="31" t="s">
        <v>1053</v>
      </c>
      <c r="H364" s="32"/>
      <c r="I364" s="32"/>
      <c r="J364" s="32">
        <f t="shared" si="161"/>
        <v>0</v>
      </c>
      <c r="K364" s="32"/>
      <c r="L364" s="32"/>
      <c r="M364" s="288">
        <f t="shared" si="163"/>
        <v>0</v>
      </c>
      <c r="N364" s="296">
        <f t="shared" si="169"/>
        <v>0</v>
      </c>
      <c r="P364" s="25"/>
      <c r="Q364" s="25"/>
      <c r="R364" s="25"/>
      <c r="S364" s="25"/>
      <c r="T364" s="25"/>
      <c r="U364" s="25"/>
      <c r="V364" s="25"/>
      <c r="W364" s="25"/>
    </row>
    <row r="365" spans="1:23" s="28" customFormat="1">
      <c r="A365" s="223" t="str">
        <f t="shared" si="164"/>
        <v>81104223</v>
      </c>
      <c r="B365" s="262">
        <v>8110</v>
      </c>
      <c r="C365" s="263">
        <v>4223</v>
      </c>
      <c r="D365" s="264"/>
      <c r="E365" s="264"/>
      <c r="F365" s="264"/>
      <c r="G365" s="265" t="s">
        <v>18</v>
      </c>
      <c r="H365" s="266">
        <f>SUM(H366)</f>
        <v>22920000</v>
      </c>
      <c r="I365" s="266">
        <f>SUM(I366)</f>
        <v>0</v>
      </c>
      <c r="J365" s="266">
        <f t="shared" si="161"/>
        <v>22920000</v>
      </c>
      <c r="K365" s="266">
        <f t="shared" ref="K365:L366" si="172">SUM(K366)</f>
        <v>0</v>
      </c>
      <c r="L365" s="266">
        <f t="shared" si="172"/>
        <v>21740242.07</v>
      </c>
      <c r="M365" s="285">
        <f t="shared" si="163"/>
        <v>94.852714092495631</v>
      </c>
      <c r="N365" s="267">
        <f t="shared" si="169"/>
        <v>-1179757.9299999997</v>
      </c>
      <c r="P365" s="25"/>
      <c r="Q365" s="25"/>
      <c r="R365" s="25"/>
      <c r="S365" s="25"/>
      <c r="T365" s="25"/>
      <c r="U365" s="25"/>
      <c r="V365" s="25"/>
      <c r="W365" s="25"/>
    </row>
    <row r="366" spans="1:23" s="28" customFormat="1">
      <c r="A366" s="223" t="str">
        <f t="shared" si="164"/>
        <v>811042231</v>
      </c>
      <c r="B366" s="268">
        <v>8110</v>
      </c>
      <c r="C366" s="269">
        <v>4223</v>
      </c>
      <c r="D366" s="270">
        <v>1</v>
      </c>
      <c r="E366" s="270"/>
      <c r="F366" s="270"/>
      <c r="G366" s="271" t="s">
        <v>18</v>
      </c>
      <c r="H366" s="272">
        <f>SUM(H367)</f>
        <v>22920000</v>
      </c>
      <c r="I366" s="272">
        <f>SUM(I367)</f>
        <v>0</v>
      </c>
      <c r="J366" s="272">
        <f t="shared" si="161"/>
        <v>22920000</v>
      </c>
      <c r="K366" s="272">
        <f t="shared" si="172"/>
        <v>0</v>
      </c>
      <c r="L366" s="272">
        <f t="shared" si="172"/>
        <v>21740242.07</v>
      </c>
      <c r="M366" s="286">
        <f t="shared" si="163"/>
        <v>94.852714092495631</v>
      </c>
      <c r="N366" s="273">
        <f t="shared" si="169"/>
        <v>-1179757.9299999997</v>
      </c>
      <c r="P366" s="25"/>
      <c r="Q366" s="25"/>
      <c r="R366" s="25"/>
      <c r="S366" s="25"/>
      <c r="T366" s="25"/>
      <c r="U366" s="25"/>
      <c r="V366" s="25"/>
      <c r="W366" s="25"/>
    </row>
    <row r="367" spans="1:23" s="28" customFormat="1">
      <c r="A367" s="223" t="str">
        <f t="shared" si="164"/>
        <v>8110422311</v>
      </c>
      <c r="B367" s="279">
        <v>8110</v>
      </c>
      <c r="C367" s="280">
        <v>4223</v>
      </c>
      <c r="D367" s="281">
        <v>1</v>
      </c>
      <c r="E367" s="281">
        <v>1</v>
      </c>
      <c r="F367" s="281"/>
      <c r="G367" s="277" t="s">
        <v>18</v>
      </c>
      <c r="H367" s="278">
        <f>SUM(H368:H369)</f>
        <v>22920000</v>
      </c>
      <c r="I367" s="278">
        <f>SUM(I368:I369)</f>
        <v>0</v>
      </c>
      <c r="J367" s="278">
        <f t="shared" si="161"/>
        <v>22920000</v>
      </c>
      <c r="K367" s="278">
        <f t="shared" ref="K367:L367" si="173">SUM(K368:K369)</f>
        <v>0</v>
      </c>
      <c r="L367" s="278">
        <f t="shared" si="173"/>
        <v>21740242.07</v>
      </c>
      <c r="M367" s="287">
        <f t="shared" si="163"/>
        <v>94.852714092495631</v>
      </c>
      <c r="N367" s="295">
        <f t="shared" si="169"/>
        <v>-1179757.9299999997</v>
      </c>
      <c r="P367" s="25"/>
      <c r="Q367" s="25"/>
      <c r="R367" s="25"/>
      <c r="S367" s="25"/>
      <c r="T367" s="25"/>
      <c r="U367" s="25"/>
      <c r="V367" s="25"/>
      <c r="W367" s="25"/>
    </row>
    <row r="368" spans="1:23" s="28" customFormat="1">
      <c r="A368" s="223" t="str">
        <f t="shared" si="164"/>
        <v>81104223111</v>
      </c>
      <c r="B368" s="29">
        <v>8110</v>
      </c>
      <c r="C368" s="30">
        <v>4223</v>
      </c>
      <c r="D368" s="229">
        <v>1</v>
      </c>
      <c r="E368" s="229">
        <v>1</v>
      </c>
      <c r="F368" s="229">
        <v>1</v>
      </c>
      <c r="G368" s="31" t="s">
        <v>18</v>
      </c>
      <c r="H368" s="32"/>
      <c r="I368" s="32"/>
      <c r="J368" s="32">
        <f t="shared" si="161"/>
        <v>0</v>
      </c>
      <c r="K368" s="32"/>
      <c r="L368" s="32"/>
      <c r="M368" s="288">
        <f t="shared" si="163"/>
        <v>0</v>
      </c>
      <c r="N368" s="296">
        <f t="shared" si="169"/>
        <v>0</v>
      </c>
      <c r="P368" s="25"/>
      <c r="Q368" s="25"/>
      <c r="R368" s="25"/>
      <c r="S368" s="25"/>
      <c r="T368" s="25"/>
      <c r="U368" s="25"/>
      <c r="V368" s="25"/>
      <c r="W368" s="25"/>
    </row>
    <row r="369" spans="1:23" s="28" customFormat="1">
      <c r="A369" s="223" t="str">
        <f t="shared" si="164"/>
        <v>81104223112</v>
      </c>
      <c r="B369" s="29">
        <v>8110</v>
      </c>
      <c r="C369" s="30">
        <v>4223</v>
      </c>
      <c r="D369" s="229">
        <v>1</v>
      </c>
      <c r="E369" s="229">
        <v>1</v>
      </c>
      <c r="F369" s="229">
        <v>2</v>
      </c>
      <c r="G369" s="31" t="s">
        <v>196</v>
      </c>
      <c r="H369" s="32">
        <v>22920000</v>
      </c>
      <c r="I369" s="32"/>
      <c r="J369" s="32">
        <f t="shared" si="161"/>
        <v>22920000</v>
      </c>
      <c r="K369" s="32"/>
      <c r="L369" s="32">
        <v>21740242.07</v>
      </c>
      <c r="M369" s="288">
        <f t="shared" si="163"/>
        <v>94.852714092495631</v>
      </c>
      <c r="N369" s="296">
        <f t="shared" si="169"/>
        <v>-1179757.9299999997</v>
      </c>
      <c r="P369" s="25"/>
      <c r="Q369" s="25"/>
      <c r="R369" s="25"/>
      <c r="S369" s="25"/>
      <c r="T369" s="25"/>
      <c r="U369" s="25"/>
      <c r="V369" s="25"/>
      <c r="W369" s="25"/>
    </row>
    <row r="370" spans="1:23" s="28" customFormat="1">
      <c r="A370" s="223" t="str">
        <f t="shared" si="164"/>
        <v>81104225</v>
      </c>
      <c r="B370" s="262">
        <v>8110</v>
      </c>
      <c r="C370" s="263">
        <v>4225</v>
      </c>
      <c r="D370" s="264"/>
      <c r="E370" s="264"/>
      <c r="F370" s="264"/>
      <c r="G370" s="265" t="s">
        <v>20</v>
      </c>
      <c r="H370" s="266">
        <f t="shared" ref="H370:I372" si="174">SUM(H371)</f>
        <v>0</v>
      </c>
      <c r="I370" s="266">
        <f t="shared" si="174"/>
        <v>0</v>
      </c>
      <c r="J370" s="266">
        <f t="shared" si="161"/>
        <v>0</v>
      </c>
      <c r="K370" s="266">
        <f t="shared" ref="K370:L372" si="175">SUM(K371)</f>
        <v>0</v>
      </c>
      <c r="L370" s="266">
        <f t="shared" si="175"/>
        <v>0</v>
      </c>
      <c r="M370" s="285">
        <f t="shared" si="163"/>
        <v>0</v>
      </c>
      <c r="N370" s="267">
        <f t="shared" si="169"/>
        <v>0</v>
      </c>
      <c r="P370" s="25"/>
      <c r="Q370" s="25"/>
      <c r="R370" s="25"/>
      <c r="S370" s="25"/>
      <c r="T370" s="25"/>
      <c r="U370" s="25"/>
      <c r="V370" s="25"/>
      <c r="W370" s="25"/>
    </row>
    <row r="371" spans="1:23" s="28" customFormat="1">
      <c r="A371" s="223" t="str">
        <f t="shared" si="164"/>
        <v>811042251</v>
      </c>
      <c r="B371" s="268">
        <v>8110</v>
      </c>
      <c r="C371" s="269">
        <v>4225</v>
      </c>
      <c r="D371" s="270">
        <v>1</v>
      </c>
      <c r="E371" s="270"/>
      <c r="F371" s="270"/>
      <c r="G371" s="271" t="s">
        <v>20</v>
      </c>
      <c r="H371" s="272">
        <f t="shared" si="174"/>
        <v>0</v>
      </c>
      <c r="I371" s="272">
        <f t="shared" si="174"/>
        <v>0</v>
      </c>
      <c r="J371" s="272">
        <f t="shared" si="161"/>
        <v>0</v>
      </c>
      <c r="K371" s="272">
        <f t="shared" si="175"/>
        <v>0</v>
      </c>
      <c r="L371" s="272">
        <f t="shared" si="175"/>
        <v>0</v>
      </c>
      <c r="M371" s="286">
        <f t="shared" si="163"/>
        <v>0</v>
      </c>
      <c r="N371" s="273">
        <f t="shared" si="169"/>
        <v>0</v>
      </c>
      <c r="P371" s="25"/>
      <c r="Q371" s="25"/>
      <c r="R371" s="25"/>
      <c r="S371" s="25"/>
      <c r="T371" s="25"/>
      <c r="U371" s="25"/>
      <c r="V371" s="25"/>
      <c r="W371" s="25"/>
    </row>
    <row r="372" spans="1:23" s="28" customFormat="1">
      <c r="A372" s="223" t="str">
        <f t="shared" si="164"/>
        <v>8110422511</v>
      </c>
      <c r="B372" s="279">
        <v>8110</v>
      </c>
      <c r="C372" s="280">
        <v>4225</v>
      </c>
      <c r="D372" s="281">
        <v>1</v>
      </c>
      <c r="E372" s="281">
        <v>1</v>
      </c>
      <c r="F372" s="281"/>
      <c r="G372" s="277" t="s">
        <v>20</v>
      </c>
      <c r="H372" s="278">
        <f t="shared" si="174"/>
        <v>0</v>
      </c>
      <c r="I372" s="278">
        <f t="shared" si="174"/>
        <v>0</v>
      </c>
      <c r="J372" s="278">
        <f t="shared" si="161"/>
        <v>0</v>
      </c>
      <c r="K372" s="278">
        <f t="shared" si="175"/>
        <v>0</v>
      </c>
      <c r="L372" s="278">
        <f t="shared" si="175"/>
        <v>0</v>
      </c>
      <c r="M372" s="287">
        <f t="shared" si="163"/>
        <v>0</v>
      </c>
      <c r="N372" s="295">
        <f t="shared" si="169"/>
        <v>0</v>
      </c>
      <c r="P372" s="25"/>
      <c r="Q372" s="25"/>
      <c r="R372" s="25"/>
      <c r="S372" s="25"/>
      <c r="T372" s="25"/>
      <c r="U372" s="25"/>
      <c r="V372" s="25"/>
      <c r="W372" s="25"/>
    </row>
    <row r="373" spans="1:23" s="28" customFormat="1">
      <c r="A373" s="223" t="str">
        <f t="shared" si="164"/>
        <v>81104225111</v>
      </c>
      <c r="B373" s="29">
        <v>8110</v>
      </c>
      <c r="C373" s="30">
        <v>4225</v>
      </c>
      <c r="D373" s="229">
        <v>1</v>
      </c>
      <c r="E373" s="229">
        <v>1</v>
      </c>
      <c r="F373" s="229">
        <v>1</v>
      </c>
      <c r="G373" s="31" t="s">
        <v>20</v>
      </c>
      <c r="H373" s="32"/>
      <c r="I373" s="32"/>
      <c r="J373" s="32">
        <f t="shared" si="161"/>
        <v>0</v>
      </c>
      <c r="K373" s="32"/>
      <c r="L373" s="32"/>
      <c r="M373" s="288">
        <f t="shared" si="163"/>
        <v>0</v>
      </c>
      <c r="N373" s="296">
        <f t="shared" si="169"/>
        <v>0</v>
      </c>
      <c r="P373" s="25"/>
      <c r="Q373" s="25"/>
      <c r="R373" s="25"/>
      <c r="S373" s="25"/>
      <c r="T373" s="25"/>
      <c r="U373" s="25"/>
      <c r="V373" s="25"/>
      <c r="W373" s="25"/>
    </row>
    <row r="374" spans="1:23" s="28" customFormat="1" ht="18">
      <c r="A374" s="223" t="str">
        <f t="shared" si="164"/>
        <v>81104227</v>
      </c>
      <c r="B374" s="262">
        <v>8110</v>
      </c>
      <c r="C374" s="263">
        <v>4227</v>
      </c>
      <c r="D374" s="264"/>
      <c r="E374" s="264"/>
      <c r="F374" s="264"/>
      <c r="G374" s="265" t="s">
        <v>1054</v>
      </c>
      <c r="H374" s="266">
        <f t="shared" ref="H374:I376" si="176">SUM(H375)</f>
        <v>0</v>
      </c>
      <c r="I374" s="266">
        <f t="shared" si="176"/>
        <v>0</v>
      </c>
      <c r="J374" s="266">
        <f t="shared" si="161"/>
        <v>0</v>
      </c>
      <c r="K374" s="266">
        <f t="shared" ref="K374:L376" si="177">SUM(K375)</f>
        <v>0</v>
      </c>
      <c r="L374" s="266">
        <f t="shared" si="177"/>
        <v>0</v>
      </c>
      <c r="M374" s="285">
        <f t="shared" si="163"/>
        <v>0</v>
      </c>
      <c r="N374" s="267">
        <f t="shared" ref="N374:N376" si="178">L374-J374</f>
        <v>0</v>
      </c>
      <c r="P374" s="25"/>
      <c r="Q374" s="25"/>
      <c r="R374" s="25"/>
      <c r="S374" s="25"/>
      <c r="T374" s="25"/>
      <c r="U374" s="25"/>
      <c r="V374" s="25"/>
      <c r="W374" s="25"/>
    </row>
    <row r="375" spans="1:23" s="28" customFormat="1" ht="18">
      <c r="A375" s="223" t="str">
        <f t="shared" si="164"/>
        <v>811042271</v>
      </c>
      <c r="B375" s="268">
        <v>8110</v>
      </c>
      <c r="C375" s="269">
        <v>4227</v>
      </c>
      <c r="D375" s="270">
        <v>1</v>
      </c>
      <c r="E375" s="270"/>
      <c r="F375" s="270"/>
      <c r="G375" s="271" t="s">
        <v>1054</v>
      </c>
      <c r="H375" s="272">
        <f t="shared" si="176"/>
        <v>0</v>
      </c>
      <c r="I375" s="272">
        <f t="shared" si="176"/>
        <v>0</v>
      </c>
      <c r="J375" s="272">
        <f t="shared" si="161"/>
        <v>0</v>
      </c>
      <c r="K375" s="272">
        <f t="shared" si="177"/>
        <v>0</v>
      </c>
      <c r="L375" s="272">
        <f t="shared" si="177"/>
        <v>0</v>
      </c>
      <c r="M375" s="286">
        <f t="shared" si="163"/>
        <v>0</v>
      </c>
      <c r="N375" s="273">
        <f t="shared" si="178"/>
        <v>0</v>
      </c>
      <c r="P375" s="25"/>
      <c r="Q375" s="25"/>
      <c r="R375" s="25"/>
      <c r="S375" s="25"/>
      <c r="T375" s="25"/>
      <c r="U375" s="25"/>
      <c r="V375" s="25"/>
      <c r="W375" s="25"/>
    </row>
    <row r="376" spans="1:23" s="28" customFormat="1" ht="18">
      <c r="A376" s="223" t="str">
        <f t="shared" si="164"/>
        <v>8110422711</v>
      </c>
      <c r="B376" s="279">
        <v>8110</v>
      </c>
      <c r="C376" s="280">
        <v>4227</v>
      </c>
      <c r="D376" s="281">
        <v>1</v>
      </c>
      <c r="E376" s="281">
        <v>1</v>
      </c>
      <c r="F376" s="281"/>
      <c r="G376" s="277" t="s">
        <v>1054</v>
      </c>
      <c r="H376" s="278">
        <f t="shared" si="176"/>
        <v>0</v>
      </c>
      <c r="I376" s="278">
        <f t="shared" si="176"/>
        <v>0</v>
      </c>
      <c r="J376" s="278">
        <f t="shared" si="161"/>
        <v>0</v>
      </c>
      <c r="K376" s="278">
        <f t="shared" si="177"/>
        <v>0</v>
      </c>
      <c r="L376" s="278">
        <f t="shared" si="177"/>
        <v>0</v>
      </c>
      <c r="M376" s="287">
        <f t="shared" si="163"/>
        <v>0</v>
      </c>
      <c r="N376" s="295">
        <f t="shared" si="178"/>
        <v>0</v>
      </c>
      <c r="P376" s="25"/>
      <c r="Q376" s="25"/>
      <c r="R376" s="25"/>
      <c r="S376" s="25"/>
      <c r="T376" s="25"/>
      <c r="U376" s="25"/>
      <c r="V376" s="25"/>
      <c r="W376" s="25"/>
    </row>
    <row r="377" spans="1:23" s="28" customFormat="1" ht="18">
      <c r="A377" s="223" t="str">
        <f t="shared" si="164"/>
        <v>81104227111</v>
      </c>
      <c r="B377" s="29">
        <v>8110</v>
      </c>
      <c r="C377" s="30">
        <v>4227</v>
      </c>
      <c r="D377" s="229">
        <v>1</v>
      </c>
      <c r="E377" s="229">
        <v>1</v>
      </c>
      <c r="F377" s="229">
        <v>1</v>
      </c>
      <c r="G377" s="31" t="s">
        <v>1054</v>
      </c>
      <c r="H377" s="32"/>
      <c r="I377" s="32"/>
      <c r="J377" s="32">
        <f t="shared" si="161"/>
        <v>0</v>
      </c>
      <c r="K377" s="32"/>
      <c r="L377" s="32"/>
      <c r="M377" s="288">
        <f t="shared" si="163"/>
        <v>0</v>
      </c>
      <c r="N377" s="296">
        <f t="shared" si="169"/>
        <v>0</v>
      </c>
      <c r="P377" s="25"/>
      <c r="Q377" s="25"/>
      <c r="R377" s="25"/>
      <c r="S377" s="25"/>
      <c r="T377" s="25"/>
      <c r="U377" s="25"/>
      <c r="V377" s="25"/>
      <c r="W377" s="25"/>
    </row>
    <row r="378" spans="1:23" s="28" customFormat="1" ht="19.5" customHeight="1">
      <c r="A378" s="223" t="str">
        <f t="shared" si="164"/>
        <v>Subtotal (12)</v>
      </c>
      <c r="B378" s="224" t="s">
        <v>87</v>
      </c>
      <c r="C378" s="34"/>
      <c r="D378" s="236"/>
      <c r="E378" s="236"/>
      <c r="F378" s="236"/>
      <c r="G378" s="31"/>
      <c r="H378" s="26">
        <f>+H361+H365+H370+H374</f>
        <v>22920000</v>
      </c>
      <c r="I378" s="26">
        <f>+I361+I365+I370+I374</f>
        <v>0</v>
      </c>
      <c r="J378" s="26">
        <f t="shared" si="161"/>
        <v>22920000</v>
      </c>
      <c r="K378" s="26">
        <f t="shared" ref="K378:L378" si="179">+K361+K365+K370+K374</f>
        <v>0</v>
      </c>
      <c r="L378" s="26">
        <f t="shared" si="179"/>
        <v>21740242.07</v>
      </c>
      <c r="M378" s="290">
        <f t="shared" si="163"/>
        <v>94.852714092495631</v>
      </c>
      <c r="N378" s="27">
        <f t="shared" si="169"/>
        <v>-1179757.9299999997</v>
      </c>
      <c r="P378" s="25"/>
      <c r="Q378" s="25"/>
      <c r="R378" s="25"/>
      <c r="S378" s="25"/>
      <c r="T378" s="25"/>
      <c r="U378" s="25"/>
      <c r="V378" s="25"/>
      <c r="W378" s="25"/>
    </row>
    <row r="379" spans="1:23" s="28" customFormat="1">
      <c r="A379" s="223" t="str">
        <f t="shared" si="164"/>
        <v>81104300</v>
      </c>
      <c r="B379" s="244">
        <v>8110</v>
      </c>
      <c r="C379" s="255">
        <v>4300</v>
      </c>
      <c r="D379" s="256"/>
      <c r="E379" s="256"/>
      <c r="F379" s="256"/>
      <c r="G379" s="247" t="s">
        <v>197</v>
      </c>
      <c r="H379" s="257">
        <f>+H380+H390+H412+H418+H424+H435</f>
        <v>0</v>
      </c>
      <c r="I379" s="257">
        <f>+I380+I390+I412+I418+I424+I435</f>
        <v>0</v>
      </c>
      <c r="J379" s="257">
        <f t="shared" si="161"/>
        <v>0</v>
      </c>
      <c r="K379" s="257">
        <f t="shared" ref="K379:L379" si="180">+K380+K390+K412+K418+K424+K435</f>
        <v>0</v>
      </c>
      <c r="L379" s="257">
        <f t="shared" si="180"/>
        <v>60.48</v>
      </c>
      <c r="M379" s="283">
        <f t="shared" si="163"/>
        <v>0</v>
      </c>
      <c r="N379" s="258">
        <f t="shared" si="169"/>
        <v>60.48</v>
      </c>
      <c r="P379" s="25"/>
      <c r="Q379" s="25"/>
      <c r="R379" s="25"/>
      <c r="S379" s="25"/>
      <c r="T379" s="25"/>
      <c r="U379" s="25"/>
      <c r="V379" s="25"/>
      <c r="W379" s="25"/>
    </row>
    <row r="380" spans="1:23" s="28" customFormat="1">
      <c r="A380" s="223" t="str">
        <f t="shared" si="164"/>
        <v>81104310</v>
      </c>
      <c r="B380" s="238">
        <v>8110</v>
      </c>
      <c r="C380" s="239">
        <v>4310</v>
      </c>
      <c r="D380" s="240"/>
      <c r="E380" s="240"/>
      <c r="F380" s="240"/>
      <c r="G380" s="241" t="s">
        <v>198</v>
      </c>
      <c r="H380" s="242">
        <f>+H381+H385</f>
        <v>0</v>
      </c>
      <c r="I380" s="242">
        <f>+I381+I385</f>
        <v>0</v>
      </c>
      <c r="J380" s="242">
        <f t="shared" si="161"/>
        <v>0</v>
      </c>
      <c r="K380" s="242">
        <f t="shared" ref="K380:L380" si="181">+K381+K385</f>
        <v>0</v>
      </c>
      <c r="L380" s="242">
        <f t="shared" si="181"/>
        <v>0</v>
      </c>
      <c r="M380" s="284">
        <f t="shared" si="163"/>
        <v>0</v>
      </c>
      <c r="N380" s="243">
        <f t="shared" si="169"/>
        <v>0</v>
      </c>
      <c r="P380" s="25"/>
      <c r="Q380" s="25"/>
      <c r="R380" s="25"/>
      <c r="S380" s="25"/>
      <c r="T380" s="25"/>
      <c r="U380" s="25"/>
      <c r="V380" s="25"/>
      <c r="W380" s="25"/>
    </row>
    <row r="381" spans="1:23" s="28" customFormat="1" ht="18">
      <c r="A381" s="223" t="str">
        <f t="shared" si="164"/>
        <v>81104311</v>
      </c>
      <c r="B381" s="262">
        <v>8110</v>
      </c>
      <c r="C381" s="263">
        <v>4311</v>
      </c>
      <c r="D381" s="264"/>
      <c r="E381" s="264"/>
      <c r="F381" s="264"/>
      <c r="G381" s="265" t="s">
        <v>1055</v>
      </c>
      <c r="H381" s="266">
        <f>SUM(H382)</f>
        <v>0</v>
      </c>
      <c r="I381" s="266">
        <f>SUM(I382)</f>
        <v>0</v>
      </c>
      <c r="J381" s="266">
        <f t="shared" si="161"/>
        <v>0</v>
      </c>
      <c r="K381" s="266">
        <f t="shared" ref="K381:L382" si="182">SUM(K382)</f>
        <v>0</v>
      </c>
      <c r="L381" s="266">
        <f t="shared" si="182"/>
        <v>0</v>
      </c>
      <c r="M381" s="285">
        <f t="shared" si="163"/>
        <v>0</v>
      </c>
      <c r="N381" s="267">
        <f t="shared" si="169"/>
        <v>0</v>
      </c>
      <c r="P381" s="25"/>
      <c r="Q381" s="25"/>
      <c r="R381" s="25"/>
      <c r="S381" s="25"/>
      <c r="T381" s="25"/>
      <c r="U381" s="25"/>
      <c r="V381" s="25"/>
      <c r="W381" s="25"/>
    </row>
    <row r="382" spans="1:23" s="28" customFormat="1" ht="18">
      <c r="A382" s="223" t="str">
        <f t="shared" si="164"/>
        <v>811043111</v>
      </c>
      <c r="B382" s="268">
        <v>8110</v>
      </c>
      <c r="C382" s="269">
        <v>4311</v>
      </c>
      <c r="D382" s="270">
        <v>1</v>
      </c>
      <c r="E382" s="270"/>
      <c r="F382" s="270"/>
      <c r="G382" s="271" t="s">
        <v>1055</v>
      </c>
      <c r="H382" s="272">
        <f>SUM(H383)</f>
        <v>0</v>
      </c>
      <c r="I382" s="272">
        <f>SUM(I383)</f>
        <v>0</v>
      </c>
      <c r="J382" s="272">
        <f t="shared" si="161"/>
        <v>0</v>
      </c>
      <c r="K382" s="272">
        <f t="shared" si="182"/>
        <v>0</v>
      </c>
      <c r="L382" s="272">
        <f t="shared" si="182"/>
        <v>0</v>
      </c>
      <c r="M382" s="286">
        <f t="shared" si="163"/>
        <v>0</v>
      </c>
      <c r="N382" s="273">
        <f t="shared" si="169"/>
        <v>0</v>
      </c>
      <c r="P382" s="25"/>
      <c r="Q382" s="25"/>
      <c r="R382" s="25"/>
      <c r="S382" s="25"/>
      <c r="T382" s="25"/>
      <c r="U382" s="25"/>
      <c r="V382" s="25"/>
      <c r="W382" s="25"/>
    </row>
    <row r="383" spans="1:23" s="28" customFormat="1">
      <c r="A383" s="223" t="str">
        <f t="shared" si="164"/>
        <v>8110431111</v>
      </c>
      <c r="B383" s="279">
        <v>8110</v>
      </c>
      <c r="C383" s="280">
        <v>4311</v>
      </c>
      <c r="D383" s="281">
        <v>1</v>
      </c>
      <c r="E383" s="281">
        <v>1</v>
      </c>
      <c r="F383" s="281"/>
      <c r="G383" s="277" t="s">
        <v>199</v>
      </c>
      <c r="H383" s="278">
        <f>SUM(H384:H384)</f>
        <v>0</v>
      </c>
      <c r="I383" s="278">
        <f>SUM(I384:I384)</f>
        <v>0</v>
      </c>
      <c r="J383" s="278">
        <f t="shared" si="161"/>
        <v>0</v>
      </c>
      <c r="K383" s="278">
        <f t="shared" ref="K383:L383" si="183">SUM(K384:K384)</f>
        <v>0</v>
      </c>
      <c r="L383" s="278">
        <f t="shared" si="183"/>
        <v>0</v>
      </c>
      <c r="M383" s="287">
        <f t="shared" si="163"/>
        <v>0</v>
      </c>
      <c r="N383" s="295">
        <f t="shared" si="169"/>
        <v>0</v>
      </c>
      <c r="P383" s="25"/>
      <c r="Q383" s="25"/>
      <c r="R383" s="25"/>
      <c r="S383" s="25"/>
      <c r="T383" s="25"/>
      <c r="U383" s="25"/>
      <c r="V383" s="25"/>
      <c r="W383" s="25"/>
    </row>
    <row r="384" spans="1:23" s="28" customFormat="1">
      <c r="A384" s="223" t="str">
        <f t="shared" si="164"/>
        <v>81104311111</v>
      </c>
      <c r="B384" s="29">
        <v>8110</v>
      </c>
      <c r="C384" s="30">
        <v>4311</v>
      </c>
      <c r="D384" s="229">
        <v>1</v>
      </c>
      <c r="E384" s="229">
        <v>1</v>
      </c>
      <c r="F384" s="229">
        <v>1</v>
      </c>
      <c r="G384" s="31" t="s">
        <v>199</v>
      </c>
      <c r="H384" s="32"/>
      <c r="I384" s="32"/>
      <c r="J384" s="32">
        <f t="shared" si="161"/>
        <v>0</v>
      </c>
      <c r="K384" s="32"/>
      <c r="L384" s="32"/>
      <c r="M384" s="288">
        <f t="shared" si="163"/>
        <v>0</v>
      </c>
      <c r="N384" s="296">
        <f t="shared" si="169"/>
        <v>0</v>
      </c>
      <c r="P384" s="25"/>
      <c r="Q384" s="25"/>
      <c r="R384" s="25"/>
      <c r="S384" s="25"/>
      <c r="T384" s="25"/>
      <c r="U384" s="25"/>
      <c r="V384" s="25"/>
      <c r="W384" s="25"/>
    </row>
    <row r="385" spans="1:23" s="28" customFormat="1">
      <c r="A385" s="223" t="str">
        <f t="shared" si="164"/>
        <v>81104319</v>
      </c>
      <c r="B385" s="262">
        <v>8110</v>
      </c>
      <c r="C385" s="263">
        <v>4319</v>
      </c>
      <c r="D385" s="264"/>
      <c r="E385" s="264"/>
      <c r="F385" s="264"/>
      <c r="G385" s="265" t="s">
        <v>205</v>
      </c>
      <c r="H385" s="266">
        <f t="shared" ref="H385:I387" si="184">SUM(H386)</f>
        <v>0</v>
      </c>
      <c r="I385" s="266">
        <f t="shared" si="184"/>
        <v>0</v>
      </c>
      <c r="J385" s="266">
        <f t="shared" si="161"/>
        <v>0</v>
      </c>
      <c r="K385" s="266">
        <f t="shared" ref="K385:L387" si="185">SUM(K386)</f>
        <v>0</v>
      </c>
      <c r="L385" s="266">
        <f t="shared" si="185"/>
        <v>0</v>
      </c>
      <c r="M385" s="285">
        <f t="shared" si="163"/>
        <v>0</v>
      </c>
      <c r="N385" s="267">
        <f t="shared" si="169"/>
        <v>0</v>
      </c>
      <c r="P385" s="25"/>
      <c r="Q385" s="25"/>
      <c r="R385" s="25"/>
      <c r="S385" s="25"/>
      <c r="T385" s="25"/>
      <c r="U385" s="25"/>
      <c r="V385" s="25"/>
      <c r="W385" s="25"/>
    </row>
    <row r="386" spans="1:23" s="28" customFormat="1">
      <c r="A386" s="223" t="str">
        <f t="shared" si="164"/>
        <v>811043191</v>
      </c>
      <c r="B386" s="268">
        <v>8110</v>
      </c>
      <c r="C386" s="269">
        <v>4319</v>
      </c>
      <c r="D386" s="270">
        <v>1</v>
      </c>
      <c r="E386" s="270"/>
      <c r="F386" s="270"/>
      <c r="G386" s="271" t="s">
        <v>205</v>
      </c>
      <c r="H386" s="272">
        <f t="shared" si="184"/>
        <v>0</v>
      </c>
      <c r="I386" s="272">
        <f t="shared" si="184"/>
        <v>0</v>
      </c>
      <c r="J386" s="272">
        <f t="shared" si="161"/>
        <v>0</v>
      </c>
      <c r="K386" s="272">
        <f t="shared" si="185"/>
        <v>0</v>
      </c>
      <c r="L386" s="272">
        <f t="shared" si="185"/>
        <v>0</v>
      </c>
      <c r="M386" s="286">
        <f t="shared" si="163"/>
        <v>0</v>
      </c>
      <c r="N386" s="273">
        <f t="shared" si="169"/>
        <v>0</v>
      </c>
      <c r="P386" s="25"/>
      <c r="Q386" s="25"/>
      <c r="R386" s="25"/>
      <c r="S386" s="25"/>
      <c r="T386" s="25"/>
      <c r="U386" s="25"/>
      <c r="V386" s="25"/>
      <c r="W386" s="25"/>
    </row>
    <row r="387" spans="1:23" s="28" customFormat="1">
      <c r="A387" s="223" t="str">
        <f t="shared" si="164"/>
        <v>8110431911</v>
      </c>
      <c r="B387" s="279">
        <v>8110</v>
      </c>
      <c r="C387" s="280">
        <v>4319</v>
      </c>
      <c r="D387" s="281">
        <v>1</v>
      </c>
      <c r="E387" s="281">
        <v>1</v>
      </c>
      <c r="F387" s="281"/>
      <c r="G387" s="277" t="s">
        <v>205</v>
      </c>
      <c r="H387" s="278">
        <f t="shared" si="184"/>
        <v>0</v>
      </c>
      <c r="I387" s="278">
        <f t="shared" si="184"/>
        <v>0</v>
      </c>
      <c r="J387" s="278">
        <f t="shared" si="161"/>
        <v>0</v>
      </c>
      <c r="K387" s="278">
        <f t="shared" si="185"/>
        <v>0</v>
      </c>
      <c r="L387" s="278">
        <f t="shared" si="185"/>
        <v>0</v>
      </c>
      <c r="M387" s="287">
        <f t="shared" si="163"/>
        <v>0</v>
      </c>
      <c r="N387" s="295">
        <f t="shared" si="169"/>
        <v>0</v>
      </c>
      <c r="P387" s="25"/>
      <c r="Q387" s="25"/>
      <c r="R387" s="25"/>
      <c r="S387" s="25"/>
      <c r="T387" s="25"/>
      <c r="U387" s="25"/>
      <c r="V387" s="25"/>
      <c r="W387" s="25"/>
    </row>
    <row r="388" spans="1:23" s="28" customFormat="1">
      <c r="A388" s="223" t="str">
        <f t="shared" si="164"/>
        <v>81104319111</v>
      </c>
      <c r="B388" s="29">
        <v>8110</v>
      </c>
      <c r="C388" s="30">
        <v>4319</v>
      </c>
      <c r="D388" s="229">
        <v>1</v>
      </c>
      <c r="E388" s="229">
        <v>1</v>
      </c>
      <c r="F388" s="229">
        <v>1</v>
      </c>
      <c r="G388" s="31" t="s">
        <v>205</v>
      </c>
      <c r="H388" s="32"/>
      <c r="I388" s="32"/>
      <c r="J388" s="32">
        <f t="shared" si="161"/>
        <v>0</v>
      </c>
      <c r="K388" s="32"/>
      <c r="L388" s="32"/>
      <c r="M388" s="288">
        <f t="shared" si="163"/>
        <v>0</v>
      </c>
      <c r="N388" s="296">
        <f t="shared" si="169"/>
        <v>0</v>
      </c>
      <c r="P388" s="25"/>
      <c r="Q388" s="25"/>
      <c r="R388" s="25"/>
      <c r="S388" s="25"/>
      <c r="T388" s="25"/>
      <c r="U388" s="25"/>
      <c r="V388" s="25"/>
      <c r="W388" s="25"/>
    </row>
    <row r="389" spans="1:23" s="28" customFormat="1" ht="19.5" customHeight="1">
      <c r="A389" s="223" t="str">
        <f t="shared" si="164"/>
        <v>Subtotal (12)</v>
      </c>
      <c r="B389" s="224" t="s">
        <v>87</v>
      </c>
      <c r="C389" s="34"/>
      <c r="D389" s="236"/>
      <c r="E389" s="236"/>
      <c r="F389" s="236"/>
      <c r="G389" s="31"/>
      <c r="H389" s="26">
        <f>+H385+H381</f>
        <v>0</v>
      </c>
      <c r="I389" s="26">
        <f>+I385+I381</f>
        <v>0</v>
      </c>
      <c r="J389" s="26">
        <f t="shared" si="161"/>
        <v>0</v>
      </c>
      <c r="K389" s="26">
        <f t="shared" ref="K389:L389" si="186">+K385+K381</f>
        <v>0</v>
      </c>
      <c r="L389" s="26">
        <f t="shared" si="186"/>
        <v>0</v>
      </c>
      <c r="M389" s="290">
        <f t="shared" si="163"/>
        <v>0</v>
      </c>
      <c r="N389" s="27">
        <f t="shared" si="169"/>
        <v>0</v>
      </c>
      <c r="P389" s="25"/>
      <c r="Q389" s="25"/>
      <c r="R389" s="25"/>
      <c r="S389" s="25"/>
      <c r="T389" s="25"/>
      <c r="U389" s="25"/>
      <c r="V389" s="25"/>
      <c r="W389" s="25"/>
    </row>
    <row r="390" spans="1:23" s="28" customFormat="1" ht="17.25" customHeight="1">
      <c r="A390" s="223" t="str">
        <f t="shared" si="164"/>
        <v>81104320</v>
      </c>
      <c r="B390" s="238">
        <v>8110</v>
      </c>
      <c r="C390" s="239">
        <v>4320</v>
      </c>
      <c r="D390" s="240"/>
      <c r="E390" s="240"/>
      <c r="F390" s="240"/>
      <c r="G390" s="241" t="s">
        <v>45</v>
      </c>
      <c r="H390" s="242">
        <f>+H391+H395+H399+H403+H407</f>
        <v>0</v>
      </c>
      <c r="I390" s="242">
        <f>+I391+I395+I399+I403+I407</f>
        <v>0</v>
      </c>
      <c r="J390" s="242">
        <f t="shared" si="161"/>
        <v>0</v>
      </c>
      <c r="K390" s="242">
        <f t="shared" ref="K390:L390" si="187">+K391+K395+K399+K403+K407</f>
        <v>0</v>
      </c>
      <c r="L390" s="242">
        <f t="shared" si="187"/>
        <v>0</v>
      </c>
      <c r="M390" s="284">
        <f t="shared" si="163"/>
        <v>0</v>
      </c>
      <c r="N390" s="243">
        <f t="shared" si="169"/>
        <v>0</v>
      </c>
      <c r="P390" s="25"/>
      <c r="Q390" s="25"/>
      <c r="R390" s="25"/>
      <c r="S390" s="25"/>
      <c r="T390" s="25"/>
      <c r="U390" s="25"/>
      <c r="V390" s="25"/>
      <c r="W390" s="25"/>
    </row>
    <row r="391" spans="1:23" s="28" customFormat="1" ht="18">
      <c r="A391" s="223" t="str">
        <f t="shared" si="164"/>
        <v>81104321</v>
      </c>
      <c r="B391" s="262">
        <v>8110</v>
      </c>
      <c r="C391" s="263">
        <v>4321</v>
      </c>
      <c r="D391" s="264"/>
      <c r="E391" s="264"/>
      <c r="F391" s="264"/>
      <c r="G391" s="265" t="s">
        <v>206</v>
      </c>
      <c r="H391" s="266">
        <f t="shared" ref="H391:I393" si="188">SUM(H392)</f>
        <v>0</v>
      </c>
      <c r="I391" s="266">
        <f t="shared" si="188"/>
        <v>0</v>
      </c>
      <c r="J391" s="266">
        <f t="shared" si="161"/>
        <v>0</v>
      </c>
      <c r="K391" s="266">
        <f t="shared" ref="K391:L393" si="189">SUM(K392)</f>
        <v>0</v>
      </c>
      <c r="L391" s="266">
        <f t="shared" si="189"/>
        <v>0</v>
      </c>
      <c r="M391" s="285">
        <f t="shared" si="163"/>
        <v>0</v>
      </c>
      <c r="N391" s="267">
        <f t="shared" si="169"/>
        <v>0</v>
      </c>
      <c r="P391" s="25"/>
      <c r="Q391" s="25"/>
      <c r="R391" s="25"/>
      <c r="S391" s="25"/>
      <c r="T391" s="25"/>
      <c r="U391" s="25"/>
      <c r="V391" s="25"/>
      <c r="W391" s="25"/>
    </row>
    <row r="392" spans="1:23" s="28" customFormat="1" ht="18">
      <c r="A392" s="223" t="str">
        <f t="shared" si="164"/>
        <v>811043211</v>
      </c>
      <c r="B392" s="268">
        <v>8110</v>
      </c>
      <c r="C392" s="269">
        <v>4321</v>
      </c>
      <c r="D392" s="270">
        <v>1</v>
      </c>
      <c r="E392" s="270"/>
      <c r="F392" s="270"/>
      <c r="G392" s="271" t="s">
        <v>206</v>
      </c>
      <c r="H392" s="272">
        <f t="shared" si="188"/>
        <v>0</v>
      </c>
      <c r="I392" s="272">
        <f t="shared" si="188"/>
        <v>0</v>
      </c>
      <c r="J392" s="272">
        <f t="shared" si="161"/>
        <v>0</v>
      </c>
      <c r="K392" s="272">
        <f t="shared" si="189"/>
        <v>0</v>
      </c>
      <c r="L392" s="272">
        <f t="shared" si="189"/>
        <v>0</v>
      </c>
      <c r="M392" s="286">
        <f t="shared" si="163"/>
        <v>0</v>
      </c>
      <c r="N392" s="273">
        <f t="shared" si="169"/>
        <v>0</v>
      </c>
      <c r="P392" s="25"/>
      <c r="Q392" s="25"/>
      <c r="R392" s="25"/>
      <c r="S392" s="25"/>
      <c r="T392" s="25"/>
      <c r="U392" s="25"/>
      <c r="V392" s="25"/>
      <c r="W392" s="25"/>
    </row>
    <row r="393" spans="1:23" s="28" customFormat="1">
      <c r="A393" s="223" t="str">
        <f t="shared" si="164"/>
        <v>8110432111</v>
      </c>
      <c r="B393" s="279">
        <v>8110</v>
      </c>
      <c r="C393" s="280">
        <v>4321</v>
      </c>
      <c r="D393" s="281">
        <v>1</v>
      </c>
      <c r="E393" s="281">
        <v>1</v>
      </c>
      <c r="F393" s="281"/>
      <c r="G393" s="277" t="s">
        <v>206</v>
      </c>
      <c r="H393" s="278">
        <f t="shared" si="188"/>
        <v>0</v>
      </c>
      <c r="I393" s="278">
        <f t="shared" si="188"/>
        <v>0</v>
      </c>
      <c r="J393" s="278">
        <f t="shared" si="161"/>
        <v>0</v>
      </c>
      <c r="K393" s="278">
        <f t="shared" si="189"/>
        <v>0</v>
      </c>
      <c r="L393" s="278">
        <f t="shared" si="189"/>
        <v>0</v>
      </c>
      <c r="M393" s="287">
        <f t="shared" si="163"/>
        <v>0</v>
      </c>
      <c r="N393" s="295">
        <f t="shared" si="169"/>
        <v>0</v>
      </c>
      <c r="P393" s="25"/>
      <c r="Q393" s="25"/>
      <c r="R393" s="25"/>
      <c r="S393" s="25"/>
      <c r="T393" s="25"/>
      <c r="U393" s="25"/>
      <c r="V393" s="25"/>
      <c r="W393" s="25"/>
    </row>
    <row r="394" spans="1:23" s="28" customFormat="1" ht="17.25" customHeight="1">
      <c r="A394" s="223" t="str">
        <f t="shared" si="164"/>
        <v>81104321111</v>
      </c>
      <c r="B394" s="29">
        <v>8110</v>
      </c>
      <c r="C394" s="30">
        <v>4321</v>
      </c>
      <c r="D394" s="229">
        <v>1</v>
      </c>
      <c r="E394" s="229">
        <v>1</v>
      </c>
      <c r="F394" s="229">
        <v>1</v>
      </c>
      <c r="G394" s="31" t="s">
        <v>206</v>
      </c>
      <c r="H394" s="32"/>
      <c r="I394" s="32"/>
      <c r="J394" s="32">
        <f t="shared" si="161"/>
        <v>0</v>
      </c>
      <c r="K394" s="32"/>
      <c r="L394" s="32"/>
      <c r="M394" s="288">
        <f t="shared" si="163"/>
        <v>0</v>
      </c>
      <c r="N394" s="296">
        <f t="shared" si="169"/>
        <v>0</v>
      </c>
      <c r="P394" s="25"/>
      <c r="Q394" s="25"/>
      <c r="R394" s="25"/>
      <c r="S394" s="25"/>
      <c r="T394" s="25"/>
      <c r="U394" s="25"/>
      <c r="V394" s="25"/>
      <c r="W394" s="25"/>
    </row>
    <row r="395" spans="1:23" s="28" customFormat="1" ht="18">
      <c r="A395" s="223" t="str">
        <f t="shared" si="164"/>
        <v>81104322</v>
      </c>
      <c r="B395" s="262">
        <v>8110</v>
      </c>
      <c r="C395" s="263">
        <v>4322</v>
      </c>
      <c r="D395" s="264"/>
      <c r="E395" s="264"/>
      <c r="F395" s="264"/>
      <c r="G395" s="265" t="s">
        <v>207</v>
      </c>
      <c r="H395" s="266">
        <f t="shared" ref="H395:I397" si="190">SUM(H396)</f>
        <v>0</v>
      </c>
      <c r="I395" s="266">
        <f t="shared" si="190"/>
        <v>0</v>
      </c>
      <c r="J395" s="266">
        <f t="shared" si="161"/>
        <v>0</v>
      </c>
      <c r="K395" s="266">
        <f t="shared" ref="K395:L397" si="191">SUM(K396)</f>
        <v>0</v>
      </c>
      <c r="L395" s="266">
        <f t="shared" si="191"/>
        <v>0</v>
      </c>
      <c r="M395" s="285">
        <f t="shared" si="163"/>
        <v>0</v>
      </c>
      <c r="N395" s="267">
        <f t="shared" si="169"/>
        <v>0</v>
      </c>
      <c r="P395" s="25"/>
      <c r="Q395" s="25"/>
      <c r="R395" s="25"/>
      <c r="S395" s="25"/>
      <c r="T395" s="25"/>
      <c r="U395" s="25"/>
      <c r="V395" s="25"/>
      <c r="W395" s="25"/>
    </row>
    <row r="396" spans="1:23" s="28" customFormat="1" ht="18">
      <c r="A396" s="223" t="str">
        <f t="shared" si="164"/>
        <v>811043221</v>
      </c>
      <c r="B396" s="268">
        <v>8110</v>
      </c>
      <c r="C396" s="269">
        <v>4322</v>
      </c>
      <c r="D396" s="270">
        <v>1</v>
      </c>
      <c r="E396" s="270"/>
      <c r="F396" s="270"/>
      <c r="G396" s="271" t="s">
        <v>207</v>
      </c>
      <c r="H396" s="272">
        <f t="shared" si="190"/>
        <v>0</v>
      </c>
      <c r="I396" s="272">
        <f t="shared" si="190"/>
        <v>0</v>
      </c>
      <c r="J396" s="272">
        <f t="shared" si="161"/>
        <v>0</v>
      </c>
      <c r="K396" s="272">
        <f t="shared" si="191"/>
        <v>0</v>
      </c>
      <c r="L396" s="272">
        <f t="shared" si="191"/>
        <v>0</v>
      </c>
      <c r="M396" s="286">
        <f t="shared" si="163"/>
        <v>0</v>
      </c>
      <c r="N396" s="273">
        <f t="shared" si="169"/>
        <v>0</v>
      </c>
      <c r="P396" s="25"/>
      <c r="Q396" s="25"/>
      <c r="R396" s="25"/>
      <c r="S396" s="25"/>
      <c r="T396" s="25"/>
      <c r="U396" s="25"/>
      <c r="V396" s="25"/>
      <c r="W396" s="25"/>
    </row>
    <row r="397" spans="1:23" s="28" customFormat="1">
      <c r="A397" s="223" t="str">
        <f t="shared" si="164"/>
        <v>8110432211</v>
      </c>
      <c r="B397" s="279">
        <v>8110</v>
      </c>
      <c r="C397" s="280">
        <v>4322</v>
      </c>
      <c r="D397" s="281">
        <v>1</v>
      </c>
      <c r="E397" s="281">
        <v>1</v>
      </c>
      <c r="F397" s="281"/>
      <c r="G397" s="277" t="s">
        <v>207</v>
      </c>
      <c r="H397" s="278">
        <f t="shared" si="190"/>
        <v>0</v>
      </c>
      <c r="I397" s="278">
        <f t="shared" si="190"/>
        <v>0</v>
      </c>
      <c r="J397" s="278">
        <f t="shared" si="161"/>
        <v>0</v>
      </c>
      <c r="K397" s="278">
        <f t="shared" si="191"/>
        <v>0</v>
      </c>
      <c r="L397" s="278">
        <f t="shared" si="191"/>
        <v>0</v>
      </c>
      <c r="M397" s="287">
        <f t="shared" si="163"/>
        <v>0</v>
      </c>
      <c r="N397" s="295">
        <f t="shared" si="169"/>
        <v>0</v>
      </c>
      <c r="P397" s="25"/>
      <c r="Q397" s="25"/>
      <c r="R397" s="25"/>
      <c r="S397" s="25"/>
      <c r="T397" s="25"/>
      <c r="U397" s="25"/>
      <c r="V397" s="25"/>
      <c r="W397" s="25"/>
    </row>
    <row r="398" spans="1:23" s="28" customFormat="1" ht="17.25" customHeight="1">
      <c r="A398" s="223" t="str">
        <f t="shared" si="164"/>
        <v>81104322111</v>
      </c>
      <c r="B398" s="29">
        <v>8110</v>
      </c>
      <c r="C398" s="30">
        <v>4322</v>
      </c>
      <c r="D398" s="229">
        <v>1</v>
      </c>
      <c r="E398" s="229">
        <v>1</v>
      </c>
      <c r="F398" s="229">
        <v>1</v>
      </c>
      <c r="G398" s="31" t="s">
        <v>207</v>
      </c>
      <c r="H398" s="32"/>
      <c r="I398" s="32"/>
      <c r="J398" s="32">
        <f t="shared" ref="J398:J461" si="192">H398+I398</f>
        <v>0</v>
      </c>
      <c r="K398" s="32"/>
      <c r="L398" s="32"/>
      <c r="M398" s="288">
        <f t="shared" ref="M398:M461" si="193">IFERROR(L398/J398*100,0)</f>
        <v>0</v>
      </c>
      <c r="N398" s="296">
        <f t="shared" si="169"/>
        <v>0</v>
      </c>
      <c r="P398" s="25"/>
      <c r="Q398" s="25"/>
      <c r="R398" s="25"/>
      <c r="S398" s="25"/>
      <c r="T398" s="25"/>
      <c r="U398" s="25"/>
      <c r="V398" s="25"/>
      <c r="W398" s="25"/>
    </row>
    <row r="399" spans="1:23" s="28" customFormat="1" ht="18">
      <c r="A399" s="223" t="str">
        <f t="shared" si="164"/>
        <v>81104323</v>
      </c>
      <c r="B399" s="262">
        <v>8110</v>
      </c>
      <c r="C399" s="263">
        <v>4323</v>
      </c>
      <c r="D399" s="264"/>
      <c r="E399" s="264"/>
      <c r="F399" s="264"/>
      <c r="G399" s="265" t="s">
        <v>208</v>
      </c>
      <c r="H399" s="266">
        <f t="shared" ref="H399:I401" si="194">SUM(H400)</f>
        <v>0</v>
      </c>
      <c r="I399" s="266">
        <f t="shared" si="194"/>
        <v>0</v>
      </c>
      <c r="J399" s="266">
        <f t="shared" si="192"/>
        <v>0</v>
      </c>
      <c r="K399" s="266">
        <f t="shared" ref="K399:L401" si="195">SUM(K400)</f>
        <v>0</v>
      </c>
      <c r="L399" s="266">
        <f t="shared" si="195"/>
        <v>0</v>
      </c>
      <c r="M399" s="285">
        <f t="shared" si="193"/>
        <v>0</v>
      </c>
      <c r="N399" s="267">
        <f t="shared" si="169"/>
        <v>0</v>
      </c>
      <c r="P399" s="25"/>
      <c r="Q399" s="25"/>
      <c r="R399" s="25"/>
      <c r="S399" s="25"/>
      <c r="T399" s="25"/>
      <c r="U399" s="25"/>
      <c r="V399" s="25"/>
      <c r="W399" s="25"/>
    </row>
    <row r="400" spans="1:23" s="28" customFormat="1" ht="18">
      <c r="A400" s="223" t="str">
        <f t="shared" si="164"/>
        <v>811043231</v>
      </c>
      <c r="B400" s="268">
        <v>8110</v>
      </c>
      <c r="C400" s="269">
        <v>4323</v>
      </c>
      <c r="D400" s="270">
        <v>1</v>
      </c>
      <c r="E400" s="270"/>
      <c r="F400" s="270"/>
      <c r="G400" s="271" t="s">
        <v>208</v>
      </c>
      <c r="H400" s="272">
        <f t="shared" si="194"/>
        <v>0</v>
      </c>
      <c r="I400" s="272">
        <f t="shared" si="194"/>
        <v>0</v>
      </c>
      <c r="J400" s="272">
        <f t="shared" si="192"/>
        <v>0</v>
      </c>
      <c r="K400" s="272">
        <f t="shared" si="195"/>
        <v>0</v>
      </c>
      <c r="L400" s="272">
        <f t="shared" si="195"/>
        <v>0</v>
      </c>
      <c r="M400" s="286">
        <f t="shared" si="193"/>
        <v>0</v>
      </c>
      <c r="N400" s="273">
        <f t="shared" si="169"/>
        <v>0</v>
      </c>
      <c r="P400" s="25"/>
      <c r="Q400" s="25"/>
      <c r="R400" s="25"/>
      <c r="S400" s="25"/>
      <c r="T400" s="25"/>
      <c r="U400" s="25"/>
      <c r="V400" s="25"/>
      <c r="W400" s="25"/>
    </row>
    <row r="401" spans="1:23" s="28" customFormat="1" ht="18">
      <c r="A401" s="223" t="str">
        <f t="shared" ref="A401:A464" si="196">B401&amp;C401&amp;D401&amp;E401&amp;F401</f>
        <v>8110432311</v>
      </c>
      <c r="B401" s="279">
        <v>8110</v>
      </c>
      <c r="C401" s="280">
        <v>4323</v>
      </c>
      <c r="D401" s="281">
        <v>1</v>
      </c>
      <c r="E401" s="281">
        <v>1</v>
      </c>
      <c r="F401" s="281"/>
      <c r="G401" s="277" t="s">
        <v>208</v>
      </c>
      <c r="H401" s="278">
        <f t="shared" si="194"/>
        <v>0</v>
      </c>
      <c r="I401" s="278">
        <f t="shared" si="194"/>
        <v>0</v>
      </c>
      <c r="J401" s="278">
        <f t="shared" si="192"/>
        <v>0</v>
      </c>
      <c r="K401" s="278">
        <f t="shared" si="195"/>
        <v>0</v>
      </c>
      <c r="L401" s="278">
        <f t="shared" si="195"/>
        <v>0</v>
      </c>
      <c r="M401" s="287">
        <f t="shared" si="193"/>
        <v>0</v>
      </c>
      <c r="N401" s="295">
        <f t="shared" si="169"/>
        <v>0</v>
      </c>
      <c r="P401" s="25"/>
      <c r="Q401" s="25"/>
      <c r="R401" s="25"/>
      <c r="S401" s="25"/>
      <c r="T401" s="25"/>
      <c r="U401" s="25"/>
      <c r="V401" s="25"/>
      <c r="W401" s="25"/>
    </row>
    <row r="402" spans="1:23" s="28" customFormat="1" ht="18">
      <c r="A402" s="223" t="str">
        <f t="shared" si="196"/>
        <v>81104323111</v>
      </c>
      <c r="B402" s="29">
        <v>8110</v>
      </c>
      <c r="C402" s="30">
        <v>4323</v>
      </c>
      <c r="D402" s="229">
        <v>1</v>
      </c>
      <c r="E402" s="229">
        <v>1</v>
      </c>
      <c r="F402" s="229">
        <v>1</v>
      </c>
      <c r="G402" s="31" t="s">
        <v>208</v>
      </c>
      <c r="H402" s="32"/>
      <c r="I402" s="32"/>
      <c r="J402" s="32">
        <f t="shared" si="192"/>
        <v>0</v>
      </c>
      <c r="K402" s="32"/>
      <c r="L402" s="32"/>
      <c r="M402" s="288">
        <f t="shared" si="193"/>
        <v>0</v>
      </c>
      <c r="N402" s="296">
        <f t="shared" si="169"/>
        <v>0</v>
      </c>
      <c r="P402" s="25"/>
      <c r="Q402" s="25"/>
      <c r="R402" s="25"/>
      <c r="S402" s="25"/>
      <c r="T402" s="25"/>
      <c r="U402" s="25"/>
      <c r="V402" s="25"/>
      <c r="W402" s="25"/>
    </row>
    <row r="403" spans="1:23" s="28" customFormat="1" ht="18">
      <c r="A403" s="223" t="str">
        <f t="shared" si="196"/>
        <v>81104324</v>
      </c>
      <c r="B403" s="262">
        <v>8110</v>
      </c>
      <c r="C403" s="263">
        <v>4324</v>
      </c>
      <c r="D403" s="264"/>
      <c r="E403" s="264"/>
      <c r="F403" s="264"/>
      <c r="G403" s="265" t="s">
        <v>209</v>
      </c>
      <c r="H403" s="266">
        <f t="shared" ref="H403:I405" si="197">SUM(H404)</f>
        <v>0</v>
      </c>
      <c r="I403" s="266">
        <f t="shared" si="197"/>
        <v>0</v>
      </c>
      <c r="J403" s="266">
        <f t="shared" si="192"/>
        <v>0</v>
      </c>
      <c r="K403" s="266">
        <f t="shared" ref="K403:L405" si="198">SUM(K404)</f>
        <v>0</v>
      </c>
      <c r="L403" s="266">
        <f t="shared" si="198"/>
        <v>0</v>
      </c>
      <c r="M403" s="285">
        <f t="shared" si="193"/>
        <v>0</v>
      </c>
      <c r="N403" s="267">
        <f t="shared" si="169"/>
        <v>0</v>
      </c>
      <c r="P403" s="25"/>
      <c r="Q403" s="25"/>
      <c r="R403" s="25"/>
      <c r="S403" s="25"/>
      <c r="T403" s="25"/>
      <c r="U403" s="25"/>
      <c r="V403" s="25"/>
      <c r="W403" s="25"/>
    </row>
    <row r="404" spans="1:23" s="28" customFormat="1" ht="18">
      <c r="A404" s="223" t="str">
        <f t="shared" si="196"/>
        <v>811043241</v>
      </c>
      <c r="B404" s="268">
        <v>8110</v>
      </c>
      <c r="C404" s="269">
        <v>4324</v>
      </c>
      <c r="D404" s="270">
        <v>1</v>
      </c>
      <c r="E404" s="270"/>
      <c r="F404" s="270"/>
      <c r="G404" s="271" t="s">
        <v>209</v>
      </c>
      <c r="H404" s="272">
        <f t="shared" si="197"/>
        <v>0</v>
      </c>
      <c r="I404" s="272">
        <f t="shared" si="197"/>
        <v>0</v>
      </c>
      <c r="J404" s="272">
        <f t="shared" si="192"/>
        <v>0</v>
      </c>
      <c r="K404" s="272">
        <f t="shared" si="198"/>
        <v>0</v>
      </c>
      <c r="L404" s="272">
        <f t="shared" si="198"/>
        <v>0</v>
      </c>
      <c r="M404" s="286">
        <f t="shared" si="193"/>
        <v>0</v>
      </c>
      <c r="N404" s="273">
        <f t="shared" si="169"/>
        <v>0</v>
      </c>
      <c r="P404" s="25"/>
      <c r="Q404" s="25"/>
      <c r="R404" s="25"/>
      <c r="S404" s="25"/>
      <c r="T404" s="25"/>
      <c r="U404" s="25"/>
      <c r="V404" s="25"/>
      <c r="W404" s="25"/>
    </row>
    <row r="405" spans="1:23" s="28" customFormat="1" ht="18">
      <c r="A405" s="223" t="str">
        <f t="shared" si="196"/>
        <v>8110432411</v>
      </c>
      <c r="B405" s="279">
        <v>8110</v>
      </c>
      <c r="C405" s="280">
        <v>4324</v>
      </c>
      <c r="D405" s="281">
        <v>1</v>
      </c>
      <c r="E405" s="281">
        <v>1</v>
      </c>
      <c r="F405" s="281"/>
      <c r="G405" s="277" t="s">
        <v>209</v>
      </c>
      <c r="H405" s="278">
        <f t="shared" si="197"/>
        <v>0</v>
      </c>
      <c r="I405" s="278">
        <f t="shared" si="197"/>
        <v>0</v>
      </c>
      <c r="J405" s="278">
        <f t="shared" si="192"/>
        <v>0</v>
      </c>
      <c r="K405" s="278">
        <f t="shared" si="198"/>
        <v>0</v>
      </c>
      <c r="L405" s="278">
        <f t="shared" si="198"/>
        <v>0</v>
      </c>
      <c r="M405" s="287">
        <f t="shared" si="193"/>
        <v>0</v>
      </c>
      <c r="N405" s="295">
        <f t="shared" si="169"/>
        <v>0</v>
      </c>
      <c r="P405" s="25"/>
      <c r="Q405" s="25"/>
      <c r="R405" s="25"/>
      <c r="S405" s="25"/>
      <c r="T405" s="25"/>
      <c r="U405" s="25"/>
      <c r="V405" s="25"/>
      <c r="W405" s="25"/>
    </row>
    <row r="406" spans="1:23" s="28" customFormat="1" ht="21" customHeight="1">
      <c r="A406" s="223" t="str">
        <f t="shared" si="196"/>
        <v>81104324111</v>
      </c>
      <c r="B406" s="29">
        <v>8110</v>
      </c>
      <c r="C406" s="30">
        <v>4324</v>
      </c>
      <c r="D406" s="229">
        <v>1</v>
      </c>
      <c r="E406" s="229">
        <v>1</v>
      </c>
      <c r="F406" s="229">
        <v>1</v>
      </c>
      <c r="G406" s="31" t="s">
        <v>209</v>
      </c>
      <c r="H406" s="32"/>
      <c r="I406" s="32"/>
      <c r="J406" s="32">
        <f t="shared" si="192"/>
        <v>0</v>
      </c>
      <c r="K406" s="32"/>
      <c r="L406" s="32"/>
      <c r="M406" s="288">
        <f t="shared" si="193"/>
        <v>0</v>
      </c>
      <c r="N406" s="296">
        <f t="shared" si="169"/>
        <v>0</v>
      </c>
      <c r="P406" s="25"/>
      <c r="Q406" s="25"/>
      <c r="R406" s="25"/>
      <c r="S406" s="25"/>
      <c r="T406" s="25"/>
      <c r="U406" s="25"/>
      <c r="V406" s="25"/>
      <c r="W406" s="25"/>
    </row>
    <row r="407" spans="1:23" s="28" customFormat="1" ht="18">
      <c r="A407" s="223" t="str">
        <f t="shared" si="196"/>
        <v>81104325</v>
      </c>
      <c r="B407" s="262">
        <v>8110</v>
      </c>
      <c r="C407" s="263">
        <v>4325</v>
      </c>
      <c r="D407" s="264"/>
      <c r="E407" s="264"/>
      <c r="F407" s="264"/>
      <c r="G407" s="265" t="s">
        <v>210</v>
      </c>
      <c r="H407" s="266">
        <f t="shared" ref="H407:I409" si="199">SUM(H408)</f>
        <v>0</v>
      </c>
      <c r="I407" s="266">
        <f t="shared" si="199"/>
        <v>0</v>
      </c>
      <c r="J407" s="266">
        <f t="shared" si="192"/>
        <v>0</v>
      </c>
      <c r="K407" s="266">
        <f t="shared" ref="K407:L409" si="200">SUM(K408)</f>
        <v>0</v>
      </c>
      <c r="L407" s="266">
        <f t="shared" si="200"/>
        <v>0</v>
      </c>
      <c r="M407" s="285">
        <f t="shared" si="193"/>
        <v>0</v>
      </c>
      <c r="N407" s="267">
        <f>L407-J407</f>
        <v>0</v>
      </c>
      <c r="P407" s="25"/>
      <c r="Q407" s="25"/>
      <c r="R407" s="25"/>
      <c r="S407" s="25"/>
      <c r="T407" s="25"/>
      <c r="U407" s="25"/>
      <c r="V407" s="25"/>
      <c r="W407" s="25"/>
    </row>
    <row r="408" spans="1:23" s="28" customFormat="1" ht="18">
      <c r="A408" s="223" t="str">
        <f t="shared" si="196"/>
        <v>811043251</v>
      </c>
      <c r="B408" s="268">
        <v>8110</v>
      </c>
      <c r="C408" s="269">
        <v>4325</v>
      </c>
      <c r="D408" s="270">
        <v>1</v>
      </c>
      <c r="E408" s="270"/>
      <c r="F408" s="270"/>
      <c r="G408" s="271" t="s">
        <v>210</v>
      </c>
      <c r="H408" s="272">
        <f t="shared" si="199"/>
        <v>0</v>
      </c>
      <c r="I408" s="272">
        <f t="shared" si="199"/>
        <v>0</v>
      </c>
      <c r="J408" s="272">
        <f t="shared" si="192"/>
        <v>0</v>
      </c>
      <c r="K408" s="272">
        <f t="shared" si="200"/>
        <v>0</v>
      </c>
      <c r="L408" s="272">
        <f t="shared" si="200"/>
        <v>0</v>
      </c>
      <c r="M408" s="286">
        <f t="shared" si="193"/>
        <v>0</v>
      </c>
      <c r="N408" s="273">
        <f t="shared" ref="N408" si="201">L408-J408</f>
        <v>0</v>
      </c>
      <c r="P408" s="25"/>
      <c r="Q408" s="25"/>
      <c r="R408" s="25"/>
      <c r="S408" s="25"/>
      <c r="T408" s="25"/>
      <c r="U408" s="25"/>
      <c r="V408" s="25"/>
      <c r="W408" s="25"/>
    </row>
    <row r="409" spans="1:23" s="28" customFormat="1" ht="18">
      <c r="A409" s="223" t="str">
        <f t="shared" si="196"/>
        <v>8110432511</v>
      </c>
      <c r="B409" s="279">
        <v>8110</v>
      </c>
      <c r="C409" s="280">
        <v>4325</v>
      </c>
      <c r="D409" s="281">
        <v>1</v>
      </c>
      <c r="E409" s="281">
        <v>1</v>
      </c>
      <c r="F409" s="281"/>
      <c r="G409" s="277" t="s">
        <v>210</v>
      </c>
      <c r="H409" s="278">
        <f t="shared" si="199"/>
        <v>0</v>
      </c>
      <c r="I409" s="278">
        <f t="shared" si="199"/>
        <v>0</v>
      </c>
      <c r="J409" s="278">
        <f t="shared" si="192"/>
        <v>0</v>
      </c>
      <c r="K409" s="278">
        <f t="shared" si="200"/>
        <v>0</v>
      </c>
      <c r="L409" s="278">
        <f t="shared" si="200"/>
        <v>0</v>
      </c>
      <c r="M409" s="287">
        <f t="shared" si="193"/>
        <v>0</v>
      </c>
      <c r="N409" s="295">
        <f t="shared" si="169"/>
        <v>0</v>
      </c>
      <c r="P409" s="25"/>
      <c r="Q409" s="25"/>
      <c r="R409" s="25"/>
      <c r="S409" s="25"/>
      <c r="T409" s="25"/>
      <c r="U409" s="25"/>
      <c r="V409" s="25"/>
      <c r="W409" s="25"/>
    </row>
    <row r="410" spans="1:23" s="28" customFormat="1" ht="21" customHeight="1">
      <c r="A410" s="223" t="str">
        <f t="shared" si="196"/>
        <v>81104325111</v>
      </c>
      <c r="B410" s="29">
        <v>8110</v>
      </c>
      <c r="C410" s="30">
        <v>4325</v>
      </c>
      <c r="D410" s="229">
        <v>1</v>
      </c>
      <c r="E410" s="229">
        <v>1</v>
      </c>
      <c r="F410" s="229">
        <v>1</v>
      </c>
      <c r="G410" s="31" t="s">
        <v>210</v>
      </c>
      <c r="H410" s="32"/>
      <c r="I410" s="32"/>
      <c r="J410" s="32">
        <f t="shared" si="192"/>
        <v>0</v>
      </c>
      <c r="K410" s="32"/>
      <c r="L410" s="32"/>
      <c r="M410" s="288">
        <f t="shared" si="193"/>
        <v>0</v>
      </c>
      <c r="N410" s="296">
        <f t="shared" si="169"/>
        <v>0</v>
      </c>
      <c r="P410" s="25"/>
      <c r="Q410" s="25"/>
      <c r="R410" s="25"/>
      <c r="S410" s="25"/>
      <c r="T410" s="25"/>
      <c r="U410" s="25"/>
      <c r="V410" s="25"/>
      <c r="W410" s="25"/>
    </row>
    <row r="411" spans="1:23" s="28" customFormat="1" ht="19.5" customHeight="1">
      <c r="A411" s="223" t="str">
        <f t="shared" si="196"/>
        <v>Subtotal (12)</v>
      </c>
      <c r="B411" s="352" t="s">
        <v>87</v>
      </c>
      <c r="C411" s="353"/>
      <c r="D411" s="353"/>
      <c r="E411" s="353"/>
      <c r="F411" s="353"/>
      <c r="G411" s="31"/>
      <c r="H411" s="26">
        <f>+H407+H403+H399+H395+H391</f>
        <v>0</v>
      </c>
      <c r="I411" s="26">
        <f>+I407+I403+I399+I395+I391</f>
        <v>0</v>
      </c>
      <c r="J411" s="26">
        <f t="shared" si="192"/>
        <v>0</v>
      </c>
      <c r="K411" s="26">
        <f t="shared" ref="K411:L411" si="202">+K407+K403+K399+K395+K391</f>
        <v>0</v>
      </c>
      <c r="L411" s="26">
        <f t="shared" si="202"/>
        <v>0</v>
      </c>
      <c r="M411" s="290">
        <f t="shared" si="193"/>
        <v>0</v>
      </c>
      <c r="N411" s="27">
        <f t="shared" si="169"/>
        <v>0</v>
      </c>
      <c r="P411" s="25"/>
      <c r="Q411" s="25"/>
      <c r="R411" s="25"/>
      <c r="S411" s="25"/>
      <c r="T411" s="25"/>
      <c r="U411" s="25"/>
      <c r="V411" s="25"/>
      <c r="W411" s="25"/>
    </row>
    <row r="412" spans="1:23" s="28" customFormat="1" ht="21" customHeight="1">
      <c r="A412" s="223" t="str">
        <f t="shared" si="196"/>
        <v>81104330</v>
      </c>
      <c r="B412" s="238">
        <v>8110</v>
      </c>
      <c r="C412" s="239">
        <v>4330</v>
      </c>
      <c r="D412" s="240"/>
      <c r="E412" s="240"/>
      <c r="F412" s="240"/>
      <c r="G412" s="241" t="s">
        <v>46</v>
      </c>
      <c r="H412" s="242">
        <f t="shared" ref="H412:I415" si="203">SUM(H413)</f>
        <v>0</v>
      </c>
      <c r="I412" s="242">
        <f t="shared" si="203"/>
        <v>0</v>
      </c>
      <c r="J412" s="242">
        <f t="shared" si="192"/>
        <v>0</v>
      </c>
      <c r="K412" s="242">
        <f t="shared" ref="K412:L415" si="204">SUM(K413)</f>
        <v>0</v>
      </c>
      <c r="L412" s="242">
        <f t="shared" si="204"/>
        <v>0</v>
      </c>
      <c r="M412" s="284">
        <f t="shared" si="193"/>
        <v>0</v>
      </c>
      <c r="N412" s="243">
        <f t="shared" si="169"/>
        <v>0</v>
      </c>
      <c r="P412" s="25"/>
      <c r="Q412" s="25"/>
      <c r="R412" s="25"/>
      <c r="S412" s="25"/>
      <c r="T412" s="25"/>
      <c r="U412" s="25"/>
      <c r="V412" s="25"/>
      <c r="W412" s="25"/>
    </row>
    <row r="413" spans="1:23" s="28" customFormat="1" ht="18">
      <c r="A413" s="223" t="str">
        <f t="shared" si="196"/>
        <v>81104331</v>
      </c>
      <c r="B413" s="262">
        <v>8110</v>
      </c>
      <c r="C413" s="263">
        <v>4331</v>
      </c>
      <c r="D413" s="264"/>
      <c r="E413" s="264"/>
      <c r="F413" s="264"/>
      <c r="G413" s="265" t="s">
        <v>46</v>
      </c>
      <c r="H413" s="266">
        <f t="shared" si="203"/>
        <v>0</v>
      </c>
      <c r="I413" s="266">
        <f t="shared" si="203"/>
        <v>0</v>
      </c>
      <c r="J413" s="266">
        <f t="shared" si="192"/>
        <v>0</v>
      </c>
      <c r="K413" s="266">
        <f t="shared" si="204"/>
        <v>0</v>
      </c>
      <c r="L413" s="266">
        <f t="shared" si="204"/>
        <v>0</v>
      </c>
      <c r="M413" s="285">
        <f t="shared" si="193"/>
        <v>0</v>
      </c>
      <c r="N413" s="267">
        <f t="shared" si="169"/>
        <v>0</v>
      </c>
      <c r="P413" s="25"/>
      <c r="Q413" s="25"/>
      <c r="R413" s="25"/>
      <c r="S413" s="25"/>
      <c r="T413" s="25"/>
      <c r="U413" s="25"/>
      <c r="V413" s="25"/>
      <c r="W413" s="25"/>
    </row>
    <row r="414" spans="1:23" s="28" customFormat="1" ht="18">
      <c r="A414" s="223" t="str">
        <f t="shared" si="196"/>
        <v>811043311</v>
      </c>
      <c r="B414" s="268">
        <v>8110</v>
      </c>
      <c r="C414" s="269">
        <v>4331</v>
      </c>
      <c r="D414" s="270">
        <v>1</v>
      </c>
      <c r="E414" s="270"/>
      <c r="F414" s="270"/>
      <c r="G414" s="271" t="s">
        <v>46</v>
      </c>
      <c r="H414" s="272">
        <f t="shared" si="203"/>
        <v>0</v>
      </c>
      <c r="I414" s="272">
        <f t="shared" si="203"/>
        <v>0</v>
      </c>
      <c r="J414" s="272">
        <f t="shared" si="192"/>
        <v>0</v>
      </c>
      <c r="K414" s="272">
        <f t="shared" si="204"/>
        <v>0</v>
      </c>
      <c r="L414" s="272">
        <f t="shared" si="204"/>
        <v>0</v>
      </c>
      <c r="M414" s="286">
        <f t="shared" si="193"/>
        <v>0</v>
      </c>
      <c r="N414" s="273">
        <f t="shared" si="169"/>
        <v>0</v>
      </c>
      <c r="P414" s="25"/>
      <c r="Q414" s="25"/>
      <c r="R414" s="25"/>
      <c r="S414" s="25"/>
      <c r="T414" s="25"/>
      <c r="U414" s="25"/>
      <c r="V414" s="25"/>
      <c r="W414" s="25"/>
    </row>
    <row r="415" spans="1:23" s="28" customFormat="1" ht="18">
      <c r="A415" s="223" t="str">
        <f t="shared" si="196"/>
        <v>8110433111</v>
      </c>
      <c r="B415" s="279">
        <v>8110</v>
      </c>
      <c r="C415" s="280">
        <v>4331</v>
      </c>
      <c r="D415" s="281">
        <v>1</v>
      </c>
      <c r="E415" s="281">
        <v>1</v>
      </c>
      <c r="F415" s="281"/>
      <c r="G415" s="277" t="s">
        <v>46</v>
      </c>
      <c r="H415" s="278">
        <f t="shared" si="203"/>
        <v>0</v>
      </c>
      <c r="I415" s="278">
        <f t="shared" si="203"/>
        <v>0</v>
      </c>
      <c r="J415" s="278">
        <f t="shared" si="192"/>
        <v>0</v>
      </c>
      <c r="K415" s="278">
        <f t="shared" si="204"/>
        <v>0</v>
      </c>
      <c r="L415" s="278">
        <f t="shared" si="204"/>
        <v>0</v>
      </c>
      <c r="M415" s="287">
        <f t="shared" si="193"/>
        <v>0</v>
      </c>
      <c r="N415" s="295">
        <f t="shared" si="169"/>
        <v>0</v>
      </c>
      <c r="P415" s="25"/>
      <c r="Q415" s="25"/>
      <c r="R415" s="25"/>
      <c r="S415" s="25"/>
      <c r="T415" s="25"/>
      <c r="U415" s="25"/>
      <c r="V415" s="25"/>
      <c r="W415" s="25"/>
    </row>
    <row r="416" spans="1:23" s="28" customFormat="1" ht="18">
      <c r="A416" s="223" t="str">
        <f t="shared" si="196"/>
        <v>81104331111</v>
      </c>
      <c r="B416" s="29">
        <v>8110</v>
      </c>
      <c r="C416" s="30">
        <v>4331</v>
      </c>
      <c r="D416" s="229">
        <v>1</v>
      </c>
      <c r="E416" s="229">
        <v>1</v>
      </c>
      <c r="F416" s="229">
        <v>1</v>
      </c>
      <c r="G416" s="31" t="s">
        <v>46</v>
      </c>
      <c r="H416" s="32"/>
      <c r="I416" s="32"/>
      <c r="J416" s="32">
        <f t="shared" si="192"/>
        <v>0</v>
      </c>
      <c r="K416" s="32"/>
      <c r="L416" s="32"/>
      <c r="M416" s="288">
        <f t="shared" si="193"/>
        <v>0</v>
      </c>
      <c r="N416" s="296">
        <f t="shared" si="169"/>
        <v>0</v>
      </c>
      <c r="P416" s="25"/>
      <c r="Q416" s="25"/>
      <c r="R416" s="25"/>
      <c r="S416" s="25"/>
      <c r="T416" s="25"/>
      <c r="U416" s="25"/>
      <c r="V416" s="25"/>
      <c r="W416" s="25"/>
    </row>
    <row r="417" spans="1:23" s="28" customFormat="1" ht="19.5" customHeight="1">
      <c r="A417" s="223" t="str">
        <f t="shared" si="196"/>
        <v>Subtotal (12)</v>
      </c>
      <c r="B417" s="352" t="s">
        <v>87</v>
      </c>
      <c r="C417" s="353"/>
      <c r="D417" s="353"/>
      <c r="E417" s="353"/>
      <c r="F417" s="353"/>
      <c r="G417" s="31"/>
      <c r="H417" s="26">
        <f>H414</f>
        <v>0</v>
      </c>
      <c r="I417" s="26">
        <f>I414</f>
        <v>0</v>
      </c>
      <c r="J417" s="26">
        <f t="shared" si="192"/>
        <v>0</v>
      </c>
      <c r="K417" s="26">
        <f t="shared" ref="K417:L417" si="205">K414</f>
        <v>0</v>
      </c>
      <c r="L417" s="26">
        <f t="shared" si="205"/>
        <v>0</v>
      </c>
      <c r="M417" s="290">
        <f t="shared" si="193"/>
        <v>0</v>
      </c>
      <c r="N417" s="27">
        <f t="shared" si="169"/>
        <v>0</v>
      </c>
      <c r="P417" s="25"/>
      <c r="Q417" s="25"/>
      <c r="R417" s="25"/>
      <c r="S417" s="25"/>
      <c r="T417" s="25"/>
      <c r="U417" s="25"/>
      <c r="V417" s="25"/>
      <c r="W417" s="25"/>
    </row>
    <row r="418" spans="1:23" s="28" customFormat="1">
      <c r="A418" s="223" t="str">
        <f t="shared" si="196"/>
        <v>81104340</v>
      </c>
      <c r="B418" s="238">
        <v>8110</v>
      </c>
      <c r="C418" s="239">
        <v>4340</v>
      </c>
      <c r="D418" s="240"/>
      <c r="E418" s="240"/>
      <c r="F418" s="240"/>
      <c r="G418" s="241" t="s">
        <v>47</v>
      </c>
      <c r="H418" s="242">
        <f t="shared" ref="H418:I421" si="206">SUM(H419)</f>
        <v>0</v>
      </c>
      <c r="I418" s="242">
        <f t="shared" si="206"/>
        <v>0</v>
      </c>
      <c r="J418" s="242">
        <f t="shared" si="192"/>
        <v>0</v>
      </c>
      <c r="K418" s="242">
        <f t="shared" ref="K418:L421" si="207">SUM(K419)</f>
        <v>0</v>
      </c>
      <c r="L418" s="242">
        <f t="shared" si="207"/>
        <v>0</v>
      </c>
      <c r="M418" s="284">
        <f t="shared" si="193"/>
        <v>0</v>
      </c>
      <c r="N418" s="243">
        <f>L418-J418</f>
        <v>0</v>
      </c>
      <c r="P418" s="25"/>
      <c r="Q418" s="25"/>
      <c r="R418" s="25"/>
      <c r="S418" s="25"/>
      <c r="T418" s="25"/>
      <c r="U418" s="25"/>
      <c r="V418" s="25"/>
      <c r="W418" s="25"/>
    </row>
    <row r="419" spans="1:23" s="28" customFormat="1">
      <c r="A419" s="223" t="str">
        <f t="shared" si="196"/>
        <v>81104341</v>
      </c>
      <c r="B419" s="262">
        <v>8110</v>
      </c>
      <c r="C419" s="263">
        <v>4341</v>
      </c>
      <c r="D419" s="264"/>
      <c r="E419" s="264"/>
      <c r="F419" s="264"/>
      <c r="G419" s="265" t="s">
        <v>211</v>
      </c>
      <c r="H419" s="266">
        <f t="shared" si="206"/>
        <v>0</v>
      </c>
      <c r="I419" s="266">
        <f t="shared" si="206"/>
        <v>0</v>
      </c>
      <c r="J419" s="266">
        <f t="shared" si="192"/>
        <v>0</v>
      </c>
      <c r="K419" s="266">
        <f t="shared" si="207"/>
        <v>0</v>
      </c>
      <c r="L419" s="266">
        <f t="shared" si="207"/>
        <v>0</v>
      </c>
      <c r="M419" s="285">
        <f t="shared" si="193"/>
        <v>0</v>
      </c>
      <c r="N419" s="267">
        <f t="shared" ref="N419" si="208">L419-J419</f>
        <v>0</v>
      </c>
      <c r="P419" s="25"/>
      <c r="Q419" s="25"/>
      <c r="R419" s="25"/>
      <c r="S419" s="25"/>
      <c r="T419" s="25"/>
      <c r="U419" s="25"/>
      <c r="V419" s="25"/>
      <c r="W419" s="25"/>
    </row>
    <row r="420" spans="1:23" s="28" customFormat="1">
      <c r="A420" s="223" t="str">
        <f t="shared" si="196"/>
        <v>811043411</v>
      </c>
      <c r="B420" s="268">
        <v>8110</v>
      </c>
      <c r="C420" s="269">
        <v>4341</v>
      </c>
      <c r="D420" s="270">
        <v>1</v>
      </c>
      <c r="E420" s="270"/>
      <c r="F420" s="270"/>
      <c r="G420" s="271" t="s">
        <v>211</v>
      </c>
      <c r="H420" s="272">
        <f t="shared" si="206"/>
        <v>0</v>
      </c>
      <c r="I420" s="272">
        <f t="shared" si="206"/>
        <v>0</v>
      </c>
      <c r="J420" s="272">
        <f t="shared" si="192"/>
        <v>0</v>
      </c>
      <c r="K420" s="272">
        <f t="shared" si="207"/>
        <v>0</v>
      </c>
      <c r="L420" s="272">
        <f t="shared" si="207"/>
        <v>0</v>
      </c>
      <c r="M420" s="286">
        <f t="shared" si="193"/>
        <v>0</v>
      </c>
      <c r="N420" s="273">
        <f t="shared" si="169"/>
        <v>0</v>
      </c>
      <c r="P420" s="25"/>
      <c r="Q420" s="25"/>
      <c r="R420" s="25"/>
      <c r="S420" s="25"/>
      <c r="T420" s="25"/>
      <c r="U420" s="25"/>
      <c r="V420" s="25"/>
      <c r="W420" s="25"/>
    </row>
    <row r="421" spans="1:23" s="28" customFormat="1">
      <c r="A421" s="223" t="str">
        <f t="shared" si="196"/>
        <v>8110434111</v>
      </c>
      <c r="B421" s="279">
        <v>8110</v>
      </c>
      <c r="C421" s="280">
        <v>4341</v>
      </c>
      <c r="D421" s="281">
        <v>1</v>
      </c>
      <c r="E421" s="281">
        <v>1</v>
      </c>
      <c r="F421" s="281"/>
      <c r="G421" s="277" t="s">
        <v>47</v>
      </c>
      <c r="H421" s="278">
        <f t="shared" si="206"/>
        <v>0</v>
      </c>
      <c r="I421" s="278">
        <f t="shared" si="206"/>
        <v>0</v>
      </c>
      <c r="J421" s="278">
        <f t="shared" si="192"/>
        <v>0</v>
      </c>
      <c r="K421" s="278">
        <f t="shared" si="207"/>
        <v>0</v>
      </c>
      <c r="L421" s="278">
        <f t="shared" si="207"/>
        <v>0</v>
      </c>
      <c r="M421" s="287">
        <f t="shared" si="193"/>
        <v>0</v>
      </c>
      <c r="N421" s="295">
        <f t="shared" si="169"/>
        <v>0</v>
      </c>
      <c r="P421" s="25"/>
      <c r="Q421" s="25"/>
      <c r="R421" s="25"/>
      <c r="S421" s="25"/>
      <c r="T421" s="25"/>
      <c r="U421" s="25"/>
      <c r="V421" s="25"/>
      <c r="W421" s="25"/>
    </row>
    <row r="422" spans="1:23" s="28" customFormat="1">
      <c r="A422" s="223" t="str">
        <f t="shared" si="196"/>
        <v>81104341111</v>
      </c>
      <c r="B422" s="29">
        <v>8110</v>
      </c>
      <c r="C422" s="30">
        <v>4341</v>
      </c>
      <c r="D422" s="229">
        <v>1</v>
      </c>
      <c r="E422" s="229">
        <v>1</v>
      </c>
      <c r="F422" s="229">
        <v>1</v>
      </c>
      <c r="G422" s="31" t="s">
        <v>211</v>
      </c>
      <c r="H422" s="32"/>
      <c r="I422" s="32"/>
      <c r="J422" s="32">
        <f t="shared" si="192"/>
        <v>0</v>
      </c>
      <c r="K422" s="32"/>
      <c r="L422" s="32"/>
      <c r="M422" s="288">
        <f t="shared" si="193"/>
        <v>0</v>
      </c>
      <c r="N422" s="296">
        <f t="shared" si="169"/>
        <v>0</v>
      </c>
      <c r="P422" s="25"/>
      <c r="Q422" s="25"/>
      <c r="R422" s="25"/>
      <c r="S422" s="25"/>
      <c r="T422" s="25"/>
      <c r="U422" s="25"/>
      <c r="V422" s="25"/>
      <c r="W422" s="25"/>
    </row>
    <row r="423" spans="1:23" s="28" customFormat="1" ht="20.25" customHeight="1">
      <c r="A423" s="223" t="str">
        <f t="shared" si="196"/>
        <v>Subtotal (12)</v>
      </c>
      <c r="B423" s="352" t="s">
        <v>87</v>
      </c>
      <c r="C423" s="353"/>
      <c r="D423" s="353"/>
      <c r="E423" s="353"/>
      <c r="F423" s="353"/>
      <c r="G423" s="31"/>
      <c r="H423" s="26">
        <f>+H420</f>
        <v>0</v>
      </c>
      <c r="I423" s="26">
        <f>+I420</f>
        <v>0</v>
      </c>
      <c r="J423" s="26">
        <f t="shared" si="192"/>
        <v>0</v>
      </c>
      <c r="K423" s="26">
        <f t="shared" ref="K423:L423" si="209">+K420</f>
        <v>0</v>
      </c>
      <c r="L423" s="26">
        <f t="shared" si="209"/>
        <v>0</v>
      </c>
      <c r="M423" s="290">
        <f t="shared" si="193"/>
        <v>0</v>
      </c>
      <c r="N423" s="27">
        <f t="shared" si="169"/>
        <v>0</v>
      </c>
      <c r="P423" s="25"/>
      <c r="Q423" s="25"/>
      <c r="R423" s="25"/>
      <c r="S423" s="25"/>
      <c r="T423" s="25"/>
      <c r="U423" s="25"/>
      <c r="V423" s="25"/>
      <c r="W423" s="25"/>
    </row>
    <row r="424" spans="1:23" s="28" customFormat="1">
      <c r="A424" s="223" t="str">
        <f t="shared" si="196"/>
        <v>81104350</v>
      </c>
      <c r="B424" s="238">
        <v>8110</v>
      </c>
      <c r="C424" s="260">
        <v>4350</v>
      </c>
      <c r="D424" s="261"/>
      <c r="E424" s="261"/>
      <c r="F424" s="261"/>
      <c r="G424" s="241" t="s">
        <v>212</v>
      </c>
      <c r="H424" s="242">
        <f t="shared" ref="H424:I426" si="210">SUM(H425)</f>
        <v>0</v>
      </c>
      <c r="I424" s="242">
        <f t="shared" si="210"/>
        <v>0</v>
      </c>
      <c r="J424" s="242">
        <f t="shared" si="192"/>
        <v>0</v>
      </c>
      <c r="K424" s="242">
        <f t="shared" ref="K424:L426" si="211">SUM(K425)</f>
        <v>0</v>
      </c>
      <c r="L424" s="242">
        <f t="shared" si="211"/>
        <v>60.48</v>
      </c>
      <c r="M424" s="284">
        <f t="shared" si="193"/>
        <v>0</v>
      </c>
      <c r="N424" s="243">
        <f t="shared" si="169"/>
        <v>60.48</v>
      </c>
      <c r="P424" s="25"/>
      <c r="Q424" s="25"/>
      <c r="R424" s="25"/>
      <c r="S424" s="25"/>
      <c r="T424" s="25"/>
      <c r="U424" s="25"/>
      <c r="V424" s="25"/>
      <c r="W424" s="25"/>
    </row>
    <row r="425" spans="1:23" s="28" customFormat="1">
      <c r="A425" s="223" t="str">
        <f t="shared" si="196"/>
        <v>81104351</v>
      </c>
      <c r="B425" s="262">
        <v>8110</v>
      </c>
      <c r="C425" s="263">
        <v>4351</v>
      </c>
      <c r="D425" s="264"/>
      <c r="E425" s="264"/>
      <c r="F425" s="264"/>
      <c r="G425" s="265" t="s">
        <v>212</v>
      </c>
      <c r="H425" s="266">
        <f t="shared" si="210"/>
        <v>0</v>
      </c>
      <c r="I425" s="266">
        <f t="shared" si="210"/>
        <v>0</v>
      </c>
      <c r="J425" s="266">
        <f t="shared" si="192"/>
        <v>0</v>
      </c>
      <c r="K425" s="266">
        <f t="shared" si="211"/>
        <v>0</v>
      </c>
      <c r="L425" s="266">
        <f t="shared" si="211"/>
        <v>60.48</v>
      </c>
      <c r="M425" s="285">
        <f t="shared" si="193"/>
        <v>0</v>
      </c>
      <c r="N425" s="267">
        <f t="shared" ref="N425:N472" si="212">L425-J425</f>
        <v>60.48</v>
      </c>
      <c r="P425" s="25"/>
      <c r="Q425" s="25"/>
      <c r="R425" s="25"/>
      <c r="S425" s="25"/>
      <c r="T425" s="25"/>
      <c r="U425" s="25"/>
      <c r="V425" s="25"/>
      <c r="W425" s="25"/>
    </row>
    <row r="426" spans="1:23" s="28" customFormat="1">
      <c r="A426" s="223" t="str">
        <f t="shared" si="196"/>
        <v>811043511</v>
      </c>
      <c r="B426" s="268">
        <v>8110</v>
      </c>
      <c r="C426" s="269">
        <v>4351</v>
      </c>
      <c r="D426" s="270">
        <v>1</v>
      </c>
      <c r="E426" s="270"/>
      <c r="F426" s="270"/>
      <c r="G426" s="271" t="s">
        <v>212</v>
      </c>
      <c r="H426" s="272">
        <f t="shared" si="210"/>
        <v>0</v>
      </c>
      <c r="I426" s="272">
        <f t="shared" si="210"/>
        <v>0</v>
      </c>
      <c r="J426" s="272">
        <f t="shared" si="192"/>
        <v>0</v>
      </c>
      <c r="K426" s="272">
        <f t="shared" si="211"/>
        <v>0</v>
      </c>
      <c r="L426" s="272">
        <f t="shared" si="211"/>
        <v>60.48</v>
      </c>
      <c r="M426" s="286">
        <f t="shared" si="193"/>
        <v>0</v>
      </c>
      <c r="N426" s="273">
        <f t="shared" si="212"/>
        <v>60.48</v>
      </c>
      <c r="P426" s="25"/>
      <c r="Q426" s="25"/>
      <c r="R426" s="25"/>
      <c r="S426" s="25"/>
      <c r="T426" s="25"/>
      <c r="U426" s="25"/>
      <c r="V426" s="25"/>
      <c r="W426" s="25"/>
    </row>
    <row r="427" spans="1:23" s="28" customFormat="1">
      <c r="A427" s="223" t="str">
        <f t="shared" si="196"/>
        <v>8110435111</v>
      </c>
      <c r="B427" s="279">
        <v>8110</v>
      </c>
      <c r="C427" s="280">
        <v>4351</v>
      </c>
      <c r="D427" s="281">
        <v>1</v>
      </c>
      <c r="E427" s="281">
        <v>1</v>
      </c>
      <c r="F427" s="281"/>
      <c r="G427" s="277" t="s">
        <v>212</v>
      </c>
      <c r="H427" s="278">
        <f>SUM(H428:H433)</f>
        <v>0</v>
      </c>
      <c r="I427" s="278">
        <f>SUM(I428:I433)</f>
        <v>0</v>
      </c>
      <c r="J427" s="278">
        <f t="shared" si="192"/>
        <v>0</v>
      </c>
      <c r="K427" s="278">
        <f t="shared" ref="K427:L427" si="213">SUM(K428:K433)</f>
        <v>0</v>
      </c>
      <c r="L427" s="278">
        <f t="shared" si="213"/>
        <v>60.48</v>
      </c>
      <c r="M427" s="287">
        <f t="shared" si="193"/>
        <v>0</v>
      </c>
      <c r="N427" s="295">
        <f t="shared" si="212"/>
        <v>60.48</v>
      </c>
      <c r="P427" s="25"/>
      <c r="Q427" s="25"/>
      <c r="R427" s="25"/>
      <c r="S427" s="25"/>
      <c r="T427" s="25"/>
      <c r="U427" s="25"/>
      <c r="V427" s="25"/>
      <c r="W427" s="25"/>
    </row>
    <row r="428" spans="1:23" s="28" customFormat="1">
      <c r="A428" s="223" t="str">
        <f t="shared" si="196"/>
        <v>81104351111</v>
      </c>
      <c r="B428" s="29">
        <v>8110</v>
      </c>
      <c r="C428" s="38">
        <v>4351</v>
      </c>
      <c r="D428" s="230">
        <v>1</v>
      </c>
      <c r="E428" s="229">
        <v>1</v>
      </c>
      <c r="F428" s="229">
        <v>1</v>
      </c>
      <c r="G428" s="31" t="s">
        <v>213</v>
      </c>
      <c r="H428" s="33">
        <v>0</v>
      </c>
      <c r="I428" s="33">
        <v>0</v>
      </c>
      <c r="J428" s="33">
        <f t="shared" si="192"/>
        <v>0</v>
      </c>
      <c r="K428" s="33">
        <v>0</v>
      </c>
      <c r="L428" s="33">
        <v>60.48</v>
      </c>
      <c r="M428" s="289">
        <f t="shared" si="193"/>
        <v>0</v>
      </c>
      <c r="N428" s="297">
        <f t="shared" si="212"/>
        <v>60.48</v>
      </c>
      <c r="P428" s="25"/>
      <c r="Q428" s="25"/>
      <c r="R428" s="25"/>
      <c r="S428" s="25"/>
      <c r="T428" s="25"/>
      <c r="U428" s="25"/>
      <c r="V428" s="25"/>
      <c r="W428" s="25"/>
    </row>
    <row r="429" spans="1:23" s="28" customFormat="1">
      <c r="A429" s="223" t="str">
        <f t="shared" si="196"/>
        <v>81104351112</v>
      </c>
      <c r="B429" s="29">
        <v>8110</v>
      </c>
      <c r="C429" s="38">
        <v>4351</v>
      </c>
      <c r="D429" s="230">
        <v>1</v>
      </c>
      <c r="E429" s="229">
        <v>1</v>
      </c>
      <c r="F429" s="229">
        <v>2</v>
      </c>
      <c r="G429" s="31" t="s">
        <v>214</v>
      </c>
      <c r="H429" s="33"/>
      <c r="I429" s="33"/>
      <c r="J429" s="33">
        <f t="shared" si="192"/>
        <v>0</v>
      </c>
      <c r="K429" s="33"/>
      <c r="L429" s="33"/>
      <c r="M429" s="289">
        <f t="shared" si="193"/>
        <v>0</v>
      </c>
      <c r="N429" s="297">
        <f t="shared" si="212"/>
        <v>0</v>
      </c>
      <c r="P429" s="25"/>
      <c r="Q429" s="25"/>
      <c r="R429" s="25"/>
      <c r="S429" s="25"/>
      <c r="T429" s="25"/>
      <c r="U429" s="25"/>
      <c r="V429" s="25"/>
      <c r="W429" s="25"/>
    </row>
    <row r="430" spans="1:23" s="28" customFormat="1">
      <c r="A430" s="223" t="str">
        <f t="shared" si="196"/>
        <v>81104351113</v>
      </c>
      <c r="B430" s="29">
        <v>8110</v>
      </c>
      <c r="C430" s="38">
        <v>4351</v>
      </c>
      <c r="D430" s="230">
        <v>1</v>
      </c>
      <c r="E430" s="229">
        <v>1</v>
      </c>
      <c r="F430" s="229">
        <v>3</v>
      </c>
      <c r="G430" s="31" t="s">
        <v>215</v>
      </c>
      <c r="H430" s="33"/>
      <c r="I430" s="33"/>
      <c r="J430" s="33">
        <f t="shared" si="192"/>
        <v>0</v>
      </c>
      <c r="K430" s="33"/>
      <c r="L430" s="33"/>
      <c r="M430" s="289">
        <f t="shared" si="193"/>
        <v>0</v>
      </c>
      <c r="N430" s="297">
        <f t="shared" si="212"/>
        <v>0</v>
      </c>
      <c r="P430" s="25"/>
      <c r="Q430" s="25"/>
      <c r="R430" s="25"/>
      <c r="S430" s="25"/>
      <c r="T430" s="25"/>
      <c r="U430" s="25"/>
      <c r="V430" s="25"/>
      <c r="W430" s="25"/>
    </row>
    <row r="431" spans="1:23" s="28" customFormat="1">
      <c r="A431" s="223" t="str">
        <f t="shared" si="196"/>
        <v>81104351114</v>
      </c>
      <c r="B431" s="39">
        <v>8110</v>
      </c>
      <c r="C431" s="40">
        <v>4351</v>
      </c>
      <c r="D431" s="230">
        <v>1</v>
      </c>
      <c r="E431" s="230">
        <v>1</v>
      </c>
      <c r="F431" s="230">
        <v>4</v>
      </c>
      <c r="G431" s="31" t="s">
        <v>216</v>
      </c>
      <c r="H431" s="33"/>
      <c r="I431" s="33"/>
      <c r="J431" s="33">
        <f t="shared" si="192"/>
        <v>0</v>
      </c>
      <c r="K431" s="33"/>
      <c r="L431" s="33"/>
      <c r="M431" s="289">
        <f t="shared" si="193"/>
        <v>0</v>
      </c>
      <c r="N431" s="297">
        <f t="shared" si="212"/>
        <v>0</v>
      </c>
      <c r="P431" s="25"/>
      <c r="Q431" s="25"/>
      <c r="R431" s="25"/>
      <c r="S431" s="25"/>
      <c r="T431" s="25"/>
      <c r="U431" s="25"/>
      <c r="V431" s="25"/>
      <c r="W431" s="25"/>
    </row>
    <row r="432" spans="1:23" s="28" customFormat="1">
      <c r="A432" s="223" t="str">
        <f t="shared" si="196"/>
        <v>81104351115</v>
      </c>
      <c r="B432" s="39">
        <v>8110</v>
      </c>
      <c r="C432" s="40">
        <v>4351</v>
      </c>
      <c r="D432" s="230">
        <v>1</v>
      </c>
      <c r="E432" s="230">
        <v>1</v>
      </c>
      <c r="F432" s="230">
        <v>5</v>
      </c>
      <c r="G432" s="31" t="s">
        <v>217</v>
      </c>
      <c r="H432" s="33"/>
      <c r="I432" s="33"/>
      <c r="J432" s="33">
        <f t="shared" si="192"/>
        <v>0</v>
      </c>
      <c r="K432" s="33"/>
      <c r="L432" s="33"/>
      <c r="M432" s="289">
        <f t="shared" si="193"/>
        <v>0</v>
      </c>
      <c r="N432" s="297">
        <f t="shared" si="212"/>
        <v>0</v>
      </c>
      <c r="P432" s="25"/>
      <c r="Q432" s="25"/>
      <c r="R432" s="25"/>
      <c r="S432" s="25"/>
      <c r="T432" s="25"/>
      <c r="U432" s="25"/>
      <c r="V432" s="25"/>
      <c r="W432" s="25"/>
    </row>
    <row r="433" spans="1:23" s="28" customFormat="1" ht="27">
      <c r="A433" s="223" t="str">
        <f t="shared" si="196"/>
        <v>81104351116</v>
      </c>
      <c r="B433" s="39">
        <v>8110</v>
      </c>
      <c r="C433" s="40">
        <v>4351</v>
      </c>
      <c r="D433" s="230">
        <v>1</v>
      </c>
      <c r="E433" s="230">
        <v>1</v>
      </c>
      <c r="F433" s="230">
        <v>6</v>
      </c>
      <c r="G433" s="31" t="s">
        <v>218</v>
      </c>
      <c r="H433" s="33"/>
      <c r="I433" s="33"/>
      <c r="J433" s="33">
        <f t="shared" si="192"/>
        <v>0</v>
      </c>
      <c r="K433" s="33"/>
      <c r="L433" s="33"/>
      <c r="M433" s="289">
        <f t="shared" si="193"/>
        <v>0</v>
      </c>
      <c r="N433" s="297">
        <f t="shared" si="212"/>
        <v>0</v>
      </c>
      <c r="P433" s="25"/>
      <c r="Q433" s="25"/>
      <c r="R433" s="25"/>
      <c r="S433" s="25"/>
      <c r="T433" s="25"/>
      <c r="U433" s="25"/>
      <c r="V433" s="25"/>
      <c r="W433" s="25"/>
    </row>
    <row r="434" spans="1:23" s="28" customFormat="1" ht="19.5" customHeight="1">
      <c r="A434" s="223" t="str">
        <f t="shared" si="196"/>
        <v>Subtotal (12)</v>
      </c>
      <c r="B434" s="352" t="s">
        <v>87</v>
      </c>
      <c r="C434" s="353"/>
      <c r="D434" s="353"/>
      <c r="E434" s="353"/>
      <c r="F434" s="353"/>
      <c r="G434" s="31"/>
      <c r="H434" s="26">
        <f>+H424</f>
        <v>0</v>
      </c>
      <c r="I434" s="26">
        <f>+I424</f>
        <v>0</v>
      </c>
      <c r="J434" s="26">
        <f t="shared" si="192"/>
        <v>0</v>
      </c>
      <c r="K434" s="26">
        <f t="shared" ref="K434:L434" si="214">+K424</f>
        <v>0</v>
      </c>
      <c r="L434" s="26">
        <f t="shared" si="214"/>
        <v>60.48</v>
      </c>
      <c r="M434" s="290">
        <f t="shared" si="193"/>
        <v>0</v>
      </c>
      <c r="N434" s="27">
        <f t="shared" si="212"/>
        <v>60.48</v>
      </c>
      <c r="P434" s="25"/>
      <c r="Q434" s="25"/>
      <c r="R434" s="25"/>
      <c r="S434" s="25"/>
      <c r="T434" s="25"/>
      <c r="U434" s="25"/>
      <c r="V434" s="25"/>
      <c r="W434" s="25"/>
    </row>
    <row r="435" spans="1:23" s="28" customFormat="1">
      <c r="A435" s="223" t="str">
        <f t="shared" si="196"/>
        <v>81104390</v>
      </c>
      <c r="B435" s="238">
        <v>8110</v>
      </c>
      <c r="C435" s="239">
        <v>4390</v>
      </c>
      <c r="D435" s="240"/>
      <c r="E435" s="240"/>
      <c r="F435" s="240"/>
      <c r="G435" s="241" t="s">
        <v>48</v>
      </c>
      <c r="H435" s="242">
        <f>+H436+H440+H444+H448+H452+H456+H460</f>
        <v>0</v>
      </c>
      <c r="I435" s="242">
        <f>+I436+I440+I444+I448+I452+I456+I460</f>
        <v>0</v>
      </c>
      <c r="J435" s="242">
        <f t="shared" si="192"/>
        <v>0</v>
      </c>
      <c r="K435" s="242">
        <f t="shared" ref="K435:L435" si="215">+K436+K440+K444+K448+K452+K456+K460</f>
        <v>0</v>
      </c>
      <c r="L435" s="242">
        <f t="shared" si="215"/>
        <v>0</v>
      </c>
      <c r="M435" s="284">
        <f t="shared" si="193"/>
        <v>0</v>
      </c>
      <c r="N435" s="243">
        <f>L435-J435</f>
        <v>0</v>
      </c>
      <c r="P435" s="25"/>
      <c r="Q435" s="25"/>
      <c r="R435" s="25"/>
      <c r="S435" s="25"/>
      <c r="T435" s="25"/>
      <c r="U435" s="25"/>
      <c r="V435" s="25"/>
      <c r="W435" s="25"/>
    </row>
    <row r="436" spans="1:23" s="28" customFormat="1">
      <c r="A436" s="223" t="str">
        <f t="shared" si="196"/>
        <v>81104392</v>
      </c>
      <c r="B436" s="262">
        <v>8110</v>
      </c>
      <c r="C436" s="263">
        <v>4392</v>
      </c>
      <c r="D436" s="264"/>
      <c r="E436" s="264"/>
      <c r="F436" s="264"/>
      <c r="G436" s="265" t="s">
        <v>219</v>
      </c>
      <c r="H436" s="266">
        <f t="shared" ref="H436:I438" si="216">SUM(H437)</f>
        <v>0</v>
      </c>
      <c r="I436" s="266">
        <f t="shared" si="216"/>
        <v>0</v>
      </c>
      <c r="J436" s="266">
        <f t="shared" si="192"/>
        <v>0</v>
      </c>
      <c r="K436" s="266">
        <f t="shared" ref="K436:L438" si="217">SUM(K437)</f>
        <v>0</v>
      </c>
      <c r="L436" s="266">
        <f t="shared" si="217"/>
        <v>0</v>
      </c>
      <c r="M436" s="285">
        <f t="shared" si="193"/>
        <v>0</v>
      </c>
      <c r="N436" s="267">
        <f t="shared" ref="N436" si="218">L436-J436</f>
        <v>0</v>
      </c>
      <c r="P436" s="25"/>
      <c r="Q436" s="25"/>
      <c r="R436" s="25"/>
      <c r="S436" s="25"/>
      <c r="T436" s="25"/>
      <c r="U436" s="25"/>
      <c r="V436" s="25"/>
      <c r="W436" s="25"/>
    </row>
    <row r="437" spans="1:23" s="28" customFormat="1">
      <c r="A437" s="223" t="str">
        <f t="shared" si="196"/>
        <v>811043921</v>
      </c>
      <c r="B437" s="268">
        <v>8110</v>
      </c>
      <c r="C437" s="269">
        <v>4392</v>
      </c>
      <c r="D437" s="270">
        <v>1</v>
      </c>
      <c r="E437" s="270"/>
      <c r="F437" s="270"/>
      <c r="G437" s="271" t="s">
        <v>219</v>
      </c>
      <c r="H437" s="272">
        <f t="shared" si="216"/>
        <v>0</v>
      </c>
      <c r="I437" s="272">
        <f t="shared" si="216"/>
        <v>0</v>
      </c>
      <c r="J437" s="272">
        <f t="shared" si="192"/>
        <v>0</v>
      </c>
      <c r="K437" s="272">
        <f t="shared" si="217"/>
        <v>0</v>
      </c>
      <c r="L437" s="272">
        <f t="shared" si="217"/>
        <v>0</v>
      </c>
      <c r="M437" s="286">
        <f t="shared" si="193"/>
        <v>0</v>
      </c>
      <c r="N437" s="273">
        <f t="shared" si="212"/>
        <v>0</v>
      </c>
      <c r="P437" s="25"/>
      <c r="Q437" s="25"/>
      <c r="R437" s="25"/>
      <c r="S437" s="25"/>
      <c r="T437" s="25"/>
      <c r="U437" s="25"/>
      <c r="V437" s="25"/>
      <c r="W437" s="25"/>
    </row>
    <row r="438" spans="1:23" s="28" customFormat="1">
      <c r="A438" s="223" t="str">
        <f t="shared" si="196"/>
        <v>8110439211</v>
      </c>
      <c r="B438" s="279">
        <v>8110</v>
      </c>
      <c r="C438" s="280">
        <v>4392</v>
      </c>
      <c r="D438" s="281">
        <v>1</v>
      </c>
      <c r="E438" s="281">
        <v>1</v>
      </c>
      <c r="F438" s="281"/>
      <c r="G438" s="277" t="s">
        <v>219</v>
      </c>
      <c r="H438" s="278">
        <f t="shared" si="216"/>
        <v>0</v>
      </c>
      <c r="I438" s="278">
        <f t="shared" si="216"/>
        <v>0</v>
      </c>
      <c r="J438" s="278">
        <f t="shared" si="192"/>
        <v>0</v>
      </c>
      <c r="K438" s="278">
        <f t="shared" si="217"/>
        <v>0</v>
      </c>
      <c r="L438" s="278">
        <f t="shared" si="217"/>
        <v>0</v>
      </c>
      <c r="M438" s="287">
        <f t="shared" si="193"/>
        <v>0</v>
      </c>
      <c r="N438" s="295">
        <f t="shared" si="212"/>
        <v>0</v>
      </c>
      <c r="P438" s="25"/>
      <c r="Q438" s="25"/>
      <c r="R438" s="25"/>
      <c r="S438" s="25"/>
      <c r="T438" s="25"/>
      <c r="U438" s="25"/>
      <c r="V438" s="25"/>
      <c r="W438" s="25"/>
    </row>
    <row r="439" spans="1:23" s="28" customFormat="1">
      <c r="A439" s="223" t="str">
        <f t="shared" si="196"/>
        <v>81104392111</v>
      </c>
      <c r="B439" s="39">
        <v>8110</v>
      </c>
      <c r="C439" s="41">
        <v>4392</v>
      </c>
      <c r="D439" s="230">
        <v>1</v>
      </c>
      <c r="E439" s="230">
        <v>1</v>
      </c>
      <c r="F439" s="230">
        <v>1</v>
      </c>
      <c r="G439" s="42" t="s">
        <v>219</v>
      </c>
      <c r="H439" s="33"/>
      <c r="I439" s="33"/>
      <c r="J439" s="33">
        <f t="shared" si="192"/>
        <v>0</v>
      </c>
      <c r="K439" s="33"/>
      <c r="L439" s="33"/>
      <c r="M439" s="289">
        <f t="shared" si="193"/>
        <v>0</v>
      </c>
      <c r="N439" s="297">
        <f t="shared" si="212"/>
        <v>0</v>
      </c>
      <c r="P439" s="25"/>
      <c r="Q439" s="25"/>
      <c r="R439" s="25"/>
      <c r="S439" s="25"/>
      <c r="T439" s="25"/>
      <c r="U439" s="25"/>
      <c r="V439" s="25"/>
      <c r="W439" s="25"/>
    </row>
    <row r="440" spans="1:23" s="28" customFormat="1">
      <c r="A440" s="223" t="str">
        <f t="shared" si="196"/>
        <v>81104393</v>
      </c>
      <c r="B440" s="262">
        <v>8110</v>
      </c>
      <c r="C440" s="263">
        <v>4393</v>
      </c>
      <c r="D440" s="264"/>
      <c r="E440" s="264"/>
      <c r="F440" s="264"/>
      <c r="G440" s="265" t="s">
        <v>1077</v>
      </c>
      <c r="H440" s="266">
        <f t="shared" ref="H440:I442" si="219">SUM(H441)</f>
        <v>0</v>
      </c>
      <c r="I440" s="266">
        <f t="shared" si="219"/>
        <v>0</v>
      </c>
      <c r="J440" s="266">
        <f t="shared" si="192"/>
        <v>0</v>
      </c>
      <c r="K440" s="266">
        <f t="shared" ref="K440:L442" si="220">SUM(K441)</f>
        <v>0</v>
      </c>
      <c r="L440" s="266">
        <f t="shared" si="220"/>
        <v>0</v>
      </c>
      <c r="M440" s="285">
        <f t="shared" si="193"/>
        <v>0</v>
      </c>
      <c r="N440" s="267">
        <f t="shared" si="212"/>
        <v>0</v>
      </c>
      <c r="P440" s="25"/>
      <c r="Q440" s="25"/>
      <c r="R440" s="25"/>
      <c r="S440" s="25"/>
      <c r="T440" s="25"/>
      <c r="U440" s="25"/>
      <c r="V440" s="25"/>
      <c r="W440" s="25"/>
    </row>
    <row r="441" spans="1:23" s="28" customFormat="1">
      <c r="A441" s="223" t="str">
        <f t="shared" si="196"/>
        <v>811043931</v>
      </c>
      <c r="B441" s="268">
        <v>8110</v>
      </c>
      <c r="C441" s="269">
        <v>4393</v>
      </c>
      <c r="D441" s="270">
        <v>1</v>
      </c>
      <c r="E441" s="270"/>
      <c r="F441" s="270"/>
      <c r="G441" s="271" t="s">
        <v>1078</v>
      </c>
      <c r="H441" s="272">
        <f t="shared" si="219"/>
        <v>0</v>
      </c>
      <c r="I441" s="272">
        <f t="shared" si="219"/>
        <v>0</v>
      </c>
      <c r="J441" s="272">
        <f t="shared" si="192"/>
        <v>0</v>
      </c>
      <c r="K441" s="272">
        <f t="shared" si="220"/>
        <v>0</v>
      </c>
      <c r="L441" s="272">
        <f t="shared" si="220"/>
        <v>0</v>
      </c>
      <c r="M441" s="286">
        <f t="shared" si="193"/>
        <v>0</v>
      </c>
      <c r="N441" s="273">
        <f t="shared" si="212"/>
        <v>0</v>
      </c>
      <c r="P441" s="25"/>
      <c r="Q441" s="25"/>
      <c r="R441" s="25"/>
      <c r="S441" s="25"/>
      <c r="T441" s="25"/>
      <c r="U441" s="25"/>
      <c r="V441" s="25"/>
      <c r="W441" s="25"/>
    </row>
    <row r="442" spans="1:23" s="28" customFormat="1">
      <c r="A442" s="223" t="str">
        <f t="shared" si="196"/>
        <v>8110439311</v>
      </c>
      <c r="B442" s="279">
        <v>8110</v>
      </c>
      <c r="C442" s="280">
        <v>4393</v>
      </c>
      <c r="D442" s="281">
        <v>1</v>
      </c>
      <c r="E442" s="281">
        <v>1</v>
      </c>
      <c r="F442" s="281"/>
      <c r="G442" s="277" t="s">
        <v>1078</v>
      </c>
      <c r="H442" s="278">
        <f t="shared" si="219"/>
        <v>0</v>
      </c>
      <c r="I442" s="278">
        <f t="shared" si="219"/>
        <v>0</v>
      </c>
      <c r="J442" s="278">
        <f t="shared" si="192"/>
        <v>0</v>
      </c>
      <c r="K442" s="278">
        <f t="shared" si="220"/>
        <v>0</v>
      </c>
      <c r="L442" s="278">
        <f t="shared" si="220"/>
        <v>0</v>
      </c>
      <c r="M442" s="287">
        <f t="shared" si="193"/>
        <v>0</v>
      </c>
      <c r="N442" s="295">
        <f t="shared" si="212"/>
        <v>0</v>
      </c>
      <c r="P442" s="25"/>
      <c r="Q442" s="25"/>
      <c r="R442" s="25"/>
      <c r="S442" s="25"/>
      <c r="T442" s="25"/>
      <c r="U442" s="25"/>
      <c r="V442" s="25"/>
      <c r="W442" s="25"/>
    </row>
    <row r="443" spans="1:23" s="28" customFormat="1">
      <c r="A443" s="223" t="str">
        <f t="shared" si="196"/>
        <v>81104393111</v>
      </c>
      <c r="B443" s="39">
        <v>8110</v>
      </c>
      <c r="C443" s="41">
        <v>4393</v>
      </c>
      <c r="D443" s="230">
        <v>1</v>
      </c>
      <c r="E443" s="230">
        <v>1</v>
      </c>
      <c r="F443" s="230">
        <v>1</v>
      </c>
      <c r="G443" s="42" t="s">
        <v>220</v>
      </c>
      <c r="H443" s="33"/>
      <c r="I443" s="33"/>
      <c r="J443" s="33">
        <f t="shared" si="192"/>
        <v>0</v>
      </c>
      <c r="K443" s="33"/>
      <c r="L443" s="33"/>
      <c r="M443" s="289">
        <f t="shared" si="193"/>
        <v>0</v>
      </c>
      <c r="N443" s="297">
        <f t="shared" si="212"/>
        <v>0</v>
      </c>
      <c r="P443" s="25"/>
      <c r="Q443" s="25"/>
      <c r="R443" s="25"/>
      <c r="S443" s="25"/>
      <c r="T443" s="25"/>
      <c r="U443" s="25"/>
      <c r="V443" s="25"/>
      <c r="W443" s="25"/>
    </row>
    <row r="444" spans="1:23" s="28" customFormat="1">
      <c r="A444" s="223" t="str">
        <f t="shared" si="196"/>
        <v>81104394</v>
      </c>
      <c r="B444" s="262">
        <v>8110</v>
      </c>
      <c r="C444" s="263">
        <v>4394</v>
      </c>
      <c r="D444" s="264"/>
      <c r="E444" s="264"/>
      <c r="F444" s="264"/>
      <c r="G444" s="265" t="s">
        <v>221</v>
      </c>
      <c r="H444" s="266">
        <f t="shared" ref="H444:I446" si="221">SUM(H445)</f>
        <v>0</v>
      </c>
      <c r="I444" s="266">
        <f t="shared" si="221"/>
        <v>0</v>
      </c>
      <c r="J444" s="266">
        <f t="shared" si="192"/>
        <v>0</v>
      </c>
      <c r="K444" s="266">
        <f t="shared" ref="K444:L446" si="222">SUM(K445)</f>
        <v>0</v>
      </c>
      <c r="L444" s="266">
        <f t="shared" si="222"/>
        <v>0</v>
      </c>
      <c r="M444" s="285">
        <f t="shared" si="193"/>
        <v>0</v>
      </c>
      <c r="N444" s="267">
        <f t="shared" si="212"/>
        <v>0</v>
      </c>
      <c r="P444" s="25"/>
      <c r="Q444" s="25"/>
      <c r="R444" s="25"/>
      <c r="S444" s="25"/>
      <c r="T444" s="25"/>
      <c r="U444" s="25"/>
      <c r="V444" s="25"/>
      <c r="W444" s="25"/>
    </row>
    <row r="445" spans="1:23" s="28" customFormat="1">
      <c r="A445" s="223" t="str">
        <f t="shared" si="196"/>
        <v>811043941</v>
      </c>
      <c r="B445" s="268">
        <v>8110</v>
      </c>
      <c r="C445" s="269">
        <v>4394</v>
      </c>
      <c r="D445" s="270">
        <v>1</v>
      </c>
      <c r="E445" s="270"/>
      <c r="F445" s="270"/>
      <c r="G445" s="271" t="s">
        <v>221</v>
      </c>
      <c r="H445" s="272">
        <f t="shared" si="221"/>
        <v>0</v>
      </c>
      <c r="I445" s="272">
        <f t="shared" si="221"/>
        <v>0</v>
      </c>
      <c r="J445" s="272">
        <f t="shared" si="192"/>
        <v>0</v>
      </c>
      <c r="K445" s="272">
        <f t="shared" si="222"/>
        <v>0</v>
      </c>
      <c r="L445" s="272">
        <f t="shared" si="222"/>
        <v>0</v>
      </c>
      <c r="M445" s="286">
        <f t="shared" si="193"/>
        <v>0</v>
      </c>
      <c r="N445" s="273">
        <f t="shared" si="212"/>
        <v>0</v>
      </c>
      <c r="P445" s="25"/>
      <c r="Q445" s="25"/>
      <c r="R445" s="25"/>
      <c r="S445" s="25"/>
      <c r="T445" s="25"/>
      <c r="U445" s="25"/>
      <c r="V445" s="25"/>
      <c r="W445" s="25"/>
    </row>
    <row r="446" spans="1:23" s="28" customFormat="1">
      <c r="A446" s="223" t="str">
        <f t="shared" si="196"/>
        <v>8110439411</v>
      </c>
      <c r="B446" s="279">
        <v>8110</v>
      </c>
      <c r="C446" s="280">
        <v>4394</v>
      </c>
      <c r="D446" s="281">
        <v>1</v>
      </c>
      <c r="E446" s="281">
        <v>1</v>
      </c>
      <c r="F446" s="281"/>
      <c r="G446" s="277" t="s">
        <v>221</v>
      </c>
      <c r="H446" s="278">
        <f t="shared" si="221"/>
        <v>0</v>
      </c>
      <c r="I446" s="278">
        <f t="shared" si="221"/>
        <v>0</v>
      </c>
      <c r="J446" s="278">
        <f t="shared" si="192"/>
        <v>0</v>
      </c>
      <c r="K446" s="278">
        <f t="shared" si="222"/>
        <v>0</v>
      </c>
      <c r="L446" s="278">
        <f t="shared" si="222"/>
        <v>0</v>
      </c>
      <c r="M446" s="287">
        <f t="shared" si="193"/>
        <v>0</v>
      </c>
      <c r="N446" s="295">
        <f t="shared" si="212"/>
        <v>0</v>
      </c>
      <c r="P446" s="25"/>
      <c r="Q446" s="25"/>
      <c r="R446" s="25"/>
      <c r="S446" s="25"/>
      <c r="T446" s="25"/>
      <c r="U446" s="25"/>
      <c r="V446" s="25"/>
      <c r="W446" s="25"/>
    </row>
    <row r="447" spans="1:23" s="28" customFormat="1">
      <c r="A447" s="223" t="str">
        <f t="shared" si="196"/>
        <v>81104394111</v>
      </c>
      <c r="B447" s="29">
        <v>8110</v>
      </c>
      <c r="C447" s="30">
        <v>4394</v>
      </c>
      <c r="D447" s="229">
        <v>1</v>
      </c>
      <c r="E447" s="229">
        <v>1</v>
      </c>
      <c r="F447" s="229">
        <v>1</v>
      </c>
      <c r="G447" s="31" t="s">
        <v>221</v>
      </c>
      <c r="H447" s="32"/>
      <c r="I447" s="32"/>
      <c r="J447" s="32">
        <f t="shared" si="192"/>
        <v>0</v>
      </c>
      <c r="K447" s="32"/>
      <c r="L447" s="32"/>
      <c r="M447" s="288">
        <f t="shared" si="193"/>
        <v>0</v>
      </c>
      <c r="N447" s="296">
        <f t="shared" si="212"/>
        <v>0</v>
      </c>
      <c r="P447" s="25"/>
      <c r="Q447" s="25"/>
      <c r="R447" s="25"/>
      <c r="S447" s="25"/>
      <c r="T447" s="25"/>
      <c r="U447" s="25"/>
      <c r="V447" s="25"/>
      <c r="W447" s="25"/>
    </row>
    <row r="448" spans="1:23" s="28" customFormat="1">
      <c r="A448" s="223" t="str">
        <f t="shared" si="196"/>
        <v>81104395</v>
      </c>
      <c r="B448" s="262">
        <v>8110</v>
      </c>
      <c r="C448" s="263">
        <v>4395</v>
      </c>
      <c r="D448" s="264"/>
      <c r="E448" s="264"/>
      <c r="F448" s="264"/>
      <c r="G448" s="265" t="s">
        <v>43</v>
      </c>
      <c r="H448" s="266">
        <f t="shared" ref="H448:I450" si="223">SUM(H449)</f>
        <v>0</v>
      </c>
      <c r="I448" s="266">
        <f t="shared" si="223"/>
        <v>0</v>
      </c>
      <c r="J448" s="266">
        <f t="shared" si="192"/>
        <v>0</v>
      </c>
      <c r="K448" s="266">
        <f t="shared" ref="K448:L450" si="224">SUM(K449)</f>
        <v>0</v>
      </c>
      <c r="L448" s="266">
        <f t="shared" si="224"/>
        <v>0</v>
      </c>
      <c r="M448" s="285">
        <f t="shared" si="193"/>
        <v>0</v>
      </c>
      <c r="N448" s="267">
        <f t="shared" si="212"/>
        <v>0</v>
      </c>
      <c r="P448" s="25"/>
      <c r="Q448" s="25"/>
      <c r="R448" s="25"/>
      <c r="S448" s="25"/>
      <c r="T448" s="25"/>
      <c r="U448" s="25"/>
      <c r="V448" s="25"/>
      <c r="W448" s="25"/>
    </row>
    <row r="449" spans="1:23" s="28" customFormat="1">
      <c r="A449" s="223" t="str">
        <f t="shared" si="196"/>
        <v>811043951</v>
      </c>
      <c r="B449" s="268">
        <v>8110</v>
      </c>
      <c r="C449" s="269">
        <v>4395</v>
      </c>
      <c r="D449" s="270">
        <v>1</v>
      </c>
      <c r="E449" s="270"/>
      <c r="F449" s="270"/>
      <c r="G449" s="271" t="s">
        <v>43</v>
      </c>
      <c r="H449" s="272">
        <f t="shared" si="223"/>
        <v>0</v>
      </c>
      <c r="I449" s="272">
        <f t="shared" si="223"/>
        <v>0</v>
      </c>
      <c r="J449" s="272">
        <f t="shared" si="192"/>
        <v>0</v>
      </c>
      <c r="K449" s="272">
        <f t="shared" si="224"/>
        <v>0</v>
      </c>
      <c r="L449" s="272">
        <f t="shared" si="224"/>
        <v>0</v>
      </c>
      <c r="M449" s="286">
        <f t="shared" si="193"/>
        <v>0</v>
      </c>
      <c r="N449" s="273">
        <f t="shared" si="212"/>
        <v>0</v>
      </c>
      <c r="P449" s="25"/>
      <c r="Q449" s="25"/>
      <c r="R449" s="25"/>
      <c r="S449" s="25"/>
      <c r="T449" s="25"/>
      <c r="U449" s="25"/>
      <c r="V449" s="25"/>
      <c r="W449" s="25"/>
    </row>
    <row r="450" spans="1:23" s="28" customFormat="1">
      <c r="A450" s="223" t="str">
        <f t="shared" si="196"/>
        <v>8110439511</v>
      </c>
      <c r="B450" s="279">
        <v>8110</v>
      </c>
      <c r="C450" s="280">
        <v>4395</v>
      </c>
      <c r="D450" s="281">
        <v>1</v>
      </c>
      <c r="E450" s="281">
        <v>1</v>
      </c>
      <c r="F450" s="281"/>
      <c r="G450" s="277" t="s">
        <v>43</v>
      </c>
      <c r="H450" s="278">
        <f t="shared" si="223"/>
        <v>0</v>
      </c>
      <c r="I450" s="278">
        <f t="shared" si="223"/>
        <v>0</v>
      </c>
      <c r="J450" s="278">
        <f t="shared" si="192"/>
        <v>0</v>
      </c>
      <c r="K450" s="278">
        <f t="shared" si="224"/>
        <v>0</v>
      </c>
      <c r="L450" s="278">
        <f t="shared" si="224"/>
        <v>0</v>
      </c>
      <c r="M450" s="287">
        <f t="shared" si="193"/>
        <v>0</v>
      </c>
      <c r="N450" s="295">
        <f t="shared" si="212"/>
        <v>0</v>
      </c>
      <c r="P450" s="25"/>
      <c r="Q450" s="25"/>
      <c r="R450" s="25"/>
      <c r="S450" s="25"/>
      <c r="T450" s="25"/>
      <c r="U450" s="25"/>
      <c r="V450" s="25"/>
      <c r="W450" s="25"/>
    </row>
    <row r="451" spans="1:23" s="28" customFormat="1">
      <c r="A451" s="223" t="str">
        <f t="shared" si="196"/>
        <v>81104395111</v>
      </c>
      <c r="B451" s="29">
        <v>8110</v>
      </c>
      <c r="C451" s="30">
        <v>4395</v>
      </c>
      <c r="D451" s="229">
        <v>1</v>
      </c>
      <c r="E451" s="229">
        <v>1</v>
      </c>
      <c r="F451" s="229">
        <v>1</v>
      </c>
      <c r="G451" s="31" t="s">
        <v>43</v>
      </c>
      <c r="H451" s="32"/>
      <c r="I451" s="32"/>
      <c r="J451" s="32">
        <f t="shared" si="192"/>
        <v>0</v>
      </c>
      <c r="K451" s="32"/>
      <c r="L451" s="32"/>
      <c r="M451" s="288">
        <f t="shared" si="193"/>
        <v>0</v>
      </c>
      <c r="N451" s="296">
        <f t="shared" si="212"/>
        <v>0</v>
      </c>
      <c r="P451" s="25"/>
      <c r="Q451" s="25"/>
      <c r="R451" s="25"/>
      <c r="S451" s="25"/>
      <c r="T451" s="25"/>
      <c r="U451" s="25"/>
      <c r="V451" s="25"/>
      <c r="W451" s="25"/>
    </row>
    <row r="452" spans="1:23" s="28" customFormat="1">
      <c r="A452" s="223" t="str">
        <f t="shared" si="196"/>
        <v>81104396</v>
      </c>
      <c r="B452" s="262">
        <v>8110</v>
      </c>
      <c r="C452" s="263">
        <v>4396</v>
      </c>
      <c r="D452" s="264"/>
      <c r="E452" s="264"/>
      <c r="F452" s="264"/>
      <c r="G452" s="265" t="s">
        <v>222</v>
      </c>
      <c r="H452" s="266">
        <f t="shared" ref="H452:I454" si="225">SUM(H453)</f>
        <v>0</v>
      </c>
      <c r="I452" s="266">
        <f t="shared" si="225"/>
        <v>0</v>
      </c>
      <c r="J452" s="266">
        <f t="shared" si="192"/>
        <v>0</v>
      </c>
      <c r="K452" s="266">
        <f t="shared" ref="K452:L454" si="226">SUM(K453)</f>
        <v>0</v>
      </c>
      <c r="L452" s="266">
        <f t="shared" si="226"/>
        <v>0</v>
      </c>
      <c r="M452" s="285">
        <f t="shared" si="193"/>
        <v>0</v>
      </c>
      <c r="N452" s="267">
        <f t="shared" si="212"/>
        <v>0</v>
      </c>
      <c r="P452" s="25"/>
      <c r="Q452" s="25"/>
      <c r="R452" s="25"/>
      <c r="S452" s="25"/>
      <c r="T452" s="25"/>
      <c r="U452" s="25"/>
      <c r="V452" s="25"/>
      <c r="W452" s="25"/>
    </row>
    <row r="453" spans="1:23" s="28" customFormat="1">
      <c r="A453" s="223" t="str">
        <f t="shared" si="196"/>
        <v>811043961</v>
      </c>
      <c r="B453" s="268">
        <v>8110</v>
      </c>
      <c r="C453" s="269">
        <v>4396</v>
      </c>
      <c r="D453" s="270">
        <v>1</v>
      </c>
      <c r="E453" s="270"/>
      <c r="F453" s="270"/>
      <c r="G453" s="271" t="s">
        <v>222</v>
      </c>
      <c r="H453" s="272">
        <f t="shared" si="225"/>
        <v>0</v>
      </c>
      <c r="I453" s="272">
        <f t="shared" si="225"/>
        <v>0</v>
      </c>
      <c r="J453" s="272">
        <f t="shared" si="192"/>
        <v>0</v>
      </c>
      <c r="K453" s="272">
        <f t="shared" si="226"/>
        <v>0</v>
      </c>
      <c r="L453" s="272">
        <f t="shared" si="226"/>
        <v>0</v>
      </c>
      <c r="M453" s="286">
        <f t="shared" si="193"/>
        <v>0</v>
      </c>
      <c r="N453" s="273">
        <f t="shared" si="212"/>
        <v>0</v>
      </c>
      <c r="P453" s="25"/>
      <c r="Q453" s="25"/>
      <c r="R453" s="25"/>
      <c r="S453" s="25"/>
      <c r="T453" s="25"/>
      <c r="U453" s="25"/>
      <c r="V453" s="25"/>
      <c r="W453" s="25"/>
    </row>
    <row r="454" spans="1:23" s="28" customFormat="1">
      <c r="A454" s="223" t="str">
        <f t="shared" si="196"/>
        <v>8110439611</v>
      </c>
      <c r="B454" s="279">
        <v>8110</v>
      </c>
      <c r="C454" s="280">
        <v>4396</v>
      </c>
      <c r="D454" s="281">
        <v>1</v>
      </c>
      <c r="E454" s="281">
        <v>1</v>
      </c>
      <c r="F454" s="281"/>
      <c r="G454" s="277" t="s">
        <v>222</v>
      </c>
      <c r="H454" s="278">
        <f t="shared" si="225"/>
        <v>0</v>
      </c>
      <c r="I454" s="278">
        <f t="shared" si="225"/>
        <v>0</v>
      </c>
      <c r="J454" s="278">
        <f t="shared" si="192"/>
        <v>0</v>
      </c>
      <c r="K454" s="278">
        <f t="shared" si="226"/>
        <v>0</v>
      </c>
      <c r="L454" s="278">
        <f t="shared" si="226"/>
        <v>0</v>
      </c>
      <c r="M454" s="287">
        <f t="shared" si="193"/>
        <v>0</v>
      </c>
      <c r="N454" s="295">
        <f t="shared" si="212"/>
        <v>0</v>
      </c>
      <c r="P454" s="25"/>
      <c r="Q454" s="25"/>
      <c r="R454" s="25"/>
      <c r="S454" s="25"/>
      <c r="T454" s="25"/>
      <c r="U454" s="25"/>
      <c r="V454" s="25"/>
      <c r="W454" s="25"/>
    </row>
    <row r="455" spans="1:23" s="28" customFormat="1">
      <c r="A455" s="223" t="str">
        <f t="shared" si="196"/>
        <v>81104396111</v>
      </c>
      <c r="B455" s="29">
        <v>8110</v>
      </c>
      <c r="C455" s="30">
        <v>4396</v>
      </c>
      <c r="D455" s="229">
        <v>1</v>
      </c>
      <c r="E455" s="229">
        <v>1</v>
      </c>
      <c r="F455" s="229">
        <v>1</v>
      </c>
      <c r="G455" s="31" t="s">
        <v>222</v>
      </c>
      <c r="H455" s="32"/>
      <c r="I455" s="32"/>
      <c r="J455" s="32">
        <f t="shared" si="192"/>
        <v>0</v>
      </c>
      <c r="K455" s="32"/>
      <c r="L455" s="32"/>
      <c r="M455" s="288">
        <f t="shared" si="193"/>
        <v>0</v>
      </c>
      <c r="N455" s="296">
        <f t="shared" si="212"/>
        <v>0</v>
      </c>
      <c r="P455" s="25"/>
      <c r="Q455" s="25"/>
      <c r="R455" s="25"/>
      <c r="S455" s="25"/>
      <c r="T455" s="25"/>
      <c r="U455" s="25"/>
      <c r="V455" s="25"/>
      <c r="W455" s="25"/>
    </row>
    <row r="456" spans="1:23" s="28" customFormat="1">
      <c r="A456" s="223" t="str">
        <f t="shared" si="196"/>
        <v>81104397</v>
      </c>
      <c r="B456" s="262">
        <v>8110</v>
      </c>
      <c r="C456" s="263">
        <v>4397</v>
      </c>
      <c r="D456" s="264"/>
      <c r="E456" s="264"/>
      <c r="F456" s="264"/>
      <c r="G456" s="265" t="s">
        <v>1056</v>
      </c>
      <c r="H456" s="266">
        <f t="shared" ref="H456:I458" si="227">SUM(H457)</f>
        <v>0</v>
      </c>
      <c r="I456" s="266">
        <f t="shared" si="227"/>
        <v>0</v>
      </c>
      <c r="J456" s="266">
        <f t="shared" si="192"/>
        <v>0</v>
      </c>
      <c r="K456" s="266">
        <f t="shared" ref="K456:L458" si="228">SUM(K457)</f>
        <v>0</v>
      </c>
      <c r="L456" s="266">
        <f t="shared" si="228"/>
        <v>0</v>
      </c>
      <c r="M456" s="285">
        <f t="shared" si="193"/>
        <v>0</v>
      </c>
      <c r="N456" s="267">
        <f t="shared" si="212"/>
        <v>0</v>
      </c>
      <c r="P456" s="25"/>
      <c r="Q456" s="25"/>
      <c r="R456" s="25"/>
      <c r="S456" s="25"/>
      <c r="T456" s="25"/>
      <c r="U456" s="25"/>
      <c r="V456" s="25"/>
      <c r="W456" s="25"/>
    </row>
    <row r="457" spans="1:23" s="28" customFormat="1">
      <c r="A457" s="223" t="str">
        <f t="shared" si="196"/>
        <v>811043971</v>
      </c>
      <c r="B457" s="268">
        <v>8110</v>
      </c>
      <c r="C457" s="269">
        <v>4397</v>
      </c>
      <c r="D457" s="270">
        <v>1</v>
      </c>
      <c r="E457" s="270"/>
      <c r="F457" s="270"/>
      <c r="G457" s="271" t="s">
        <v>1056</v>
      </c>
      <c r="H457" s="272">
        <f t="shared" si="227"/>
        <v>0</v>
      </c>
      <c r="I457" s="272">
        <f t="shared" si="227"/>
        <v>0</v>
      </c>
      <c r="J457" s="272">
        <f t="shared" si="192"/>
        <v>0</v>
      </c>
      <c r="K457" s="272">
        <f t="shared" si="228"/>
        <v>0</v>
      </c>
      <c r="L457" s="272">
        <f t="shared" si="228"/>
        <v>0</v>
      </c>
      <c r="M457" s="286">
        <f t="shared" si="193"/>
        <v>0</v>
      </c>
      <c r="N457" s="273">
        <f t="shared" si="212"/>
        <v>0</v>
      </c>
      <c r="P457" s="25"/>
      <c r="Q457" s="25"/>
      <c r="R457" s="25"/>
      <c r="S457" s="25"/>
      <c r="T457" s="25"/>
      <c r="U457" s="25"/>
      <c r="V457" s="25"/>
      <c r="W457" s="25"/>
    </row>
    <row r="458" spans="1:23" s="28" customFormat="1">
      <c r="A458" s="223" t="str">
        <f t="shared" si="196"/>
        <v>8110439711</v>
      </c>
      <c r="B458" s="279">
        <v>8110</v>
      </c>
      <c r="C458" s="280">
        <v>4397</v>
      </c>
      <c r="D458" s="281">
        <v>1</v>
      </c>
      <c r="E458" s="281">
        <v>1</v>
      </c>
      <c r="F458" s="281"/>
      <c r="G458" s="277" t="s">
        <v>1056</v>
      </c>
      <c r="H458" s="278">
        <f t="shared" si="227"/>
        <v>0</v>
      </c>
      <c r="I458" s="278">
        <f t="shared" si="227"/>
        <v>0</v>
      </c>
      <c r="J458" s="278">
        <f t="shared" si="192"/>
        <v>0</v>
      </c>
      <c r="K458" s="278">
        <f t="shared" si="228"/>
        <v>0</v>
      </c>
      <c r="L458" s="278">
        <f t="shared" si="228"/>
        <v>0</v>
      </c>
      <c r="M458" s="287">
        <f t="shared" si="193"/>
        <v>0</v>
      </c>
      <c r="N458" s="295">
        <f t="shared" si="212"/>
        <v>0</v>
      </c>
      <c r="P458" s="25"/>
      <c r="Q458" s="25"/>
      <c r="R458" s="25"/>
      <c r="S458" s="25"/>
      <c r="T458" s="25"/>
      <c r="U458" s="25"/>
      <c r="V458" s="25"/>
      <c r="W458" s="25"/>
    </row>
    <row r="459" spans="1:23" s="28" customFormat="1">
      <c r="A459" s="223" t="str">
        <f t="shared" si="196"/>
        <v>81104397111</v>
      </c>
      <c r="B459" s="29">
        <v>8110</v>
      </c>
      <c r="C459" s="30">
        <v>4397</v>
      </c>
      <c r="D459" s="229">
        <v>1</v>
      </c>
      <c r="E459" s="229">
        <v>1</v>
      </c>
      <c r="F459" s="229">
        <v>1</v>
      </c>
      <c r="G459" s="31" t="s">
        <v>1056</v>
      </c>
      <c r="H459" s="32"/>
      <c r="I459" s="32"/>
      <c r="J459" s="32">
        <f t="shared" si="192"/>
        <v>0</v>
      </c>
      <c r="K459" s="32"/>
      <c r="L459" s="32"/>
      <c r="M459" s="288">
        <f t="shared" si="193"/>
        <v>0</v>
      </c>
      <c r="N459" s="296">
        <f t="shared" si="212"/>
        <v>0</v>
      </c>
      <c r="P459" s="25"/>
      <c r="Q459" s="25"/>
      <c r="R459" s="25"/>
      <c r="S459" s="25"/>
      <c r="T459" s="25"/>
      <c r="U459" s="25"/>
      <c r="V459" s="25"/>
      <c r="W459" s="25"/>
    </row>
    <row r="460" spans="1:23" s="28" customFormat="1">
      <c r="A460" s="223" t="str">
        <f t="shared" si="196"/>
        <v>81104399</v>
      </c>
      <c r="B460" s="262">
        <v>8110</v>
      </c>
      <c r="C460" s="263">
        <v>4399</v>
      </c>
      <c r="D460" s="264"/>
      <c r="E460" s="264"/>
      <c r="F460" s="264"/>
      <c r="G460" s="265" t="s">
        <v>48</v>
      </c>
      <c r="H460" s="266">
        <f>SUM(H461)</f>
        <v>0</v>
      </c>
      <c r="I460" s="266">
        <f>SUM(I461)</f>
        <v>0</v>
      </c>
      <c r="J460" s="266">
        <f t="shared" si="192"/>
        <v>0</v>
      </c>
      <c r="K460" s="266">
        <f t="shared" ref="K460:L461" si="229">SUM(K461)</f>
        <v>0</v>
      </c>
      <c r="L460" s="266">
        <f t="shared" si="229"/>
        <v>0</v>
      </c>
      <c r="M460" s="285">
        <f t="shared" si="193"/>
        <v>0</v>
      </c>
      <c r="N460" s="267">
        <f t="shared" si="212"/>
        <v>0</v>
      </c>
      <c r="P460" s="25"/>
      <c r="Q460" s="25"/>
      <c r="R460" s="25"/>
      <c r="S460" s="25"/>
      <c r="T460" s="25"/>
      <c r="U460" s="25"/>
      <c r="V460" s="25"/>
      <c r="W460" s="25"/>
    </row>
    <row r="461" spans="1:23" s="28" customFormat="1">
      <c r="A461" s="223" t="str">
        <f t="shared" si="196"/>
        <v>811043991</v>
      </c>
      <c r="B461" s="268">
        <v>8110</v>
      </c>
      <c r="C461" s="269">
        <v>4399</v>
      </c>
      <c r="D461" s="270">
        <v>1</v>
      </c>
      <c r="E461" s="270"/>
      <c r="F461" s="270"/>
      <c r="G461" s="271" t="s">
        <v>48</v>
      </c>
      <c r="H461" s="272">
        <f>SUM(H462)</f>
        <v>0</v>
      </c>
      <c r="I461" s="272">
        <f>SUM(I462)</f>
        <v>0</v>
      </c>
      <c r="J461" s="272">
        <f t="shared" si="192"/>
        <v>0</v>
      </c>
      <c r="K461" s="272">
        <f t="shared" si="229"/>
        <v>0</v>
      </c>
      <c r="L461" s="272">
        <f t="shared" si="229"/>
        <v>0</v>
      </c>
      <c r="M461" s="286">
        <f t="shared" si="193"/>
        <v>0</v>
      </c>
      <c r="N461" s="273">
        <f t="shared" si="212"/>
        <v>0</v>
      </c>
      <c r="P461" s="25"/>
      <c r="Q461" s="25"/>
      <c r="R461" s="25"/>
      <c r="S461" s="25"/>
      <c r="T461" s="25"/>
      <c r="U461" s="25"/>
      <c r="V461" s="25"/>
      <c r="W461" s="25"/>
    </row>
    <row r="462" spans="1:23" s="28" customFormat="1">
      <c r="A462" s="223" t="str">
        <f t="shared" si="196"/>
        <v>8110439911</v>
      </c>
      <c r="B462" s="279">
        <v>8110</v>
      </c>
      <c r="C462" s="280">
        <v>4399</v>
      </c>
      <c r="D462" s="281">
        <v>1</v>
      </c>
      <c r="E462" s="281">
        <v>1</v>
      </c>
      <c r="F462" s="281"/>
      <c r="G462" s="277" t="s">
        <v>48</v>
      </c>
      <c r="H462" s="278">
        <f>SUM(H463:H470)</f>
        <v>0</v>
      </c>
      <c r="I462" s="278">
        <f>SUM(I463:I470)</f>
        <v>0</v>
      </c>
      <c r="J462" s="278">
        <f t="shared" ref="J462:J470" si="230">H462+I462</f>
        <v>0</v>
      </c>
      <c r="K462" s="278">
        <f t="shared" ref="K462:L462" si="231">SUM(K463:K470)</f>
        <v>0</v>
      </c>
      <c r="L462" s="278">
        <f t="shared" si="231"/>
        <v>0</v>
      </c>
      <c r="M462" s="287">
        <f t="shared" ref="M462:M471" si="232">IFERROR(L462/J462*100,0)</f>
        <v>0</v>
      </c>
      <c r="N462" s="295">
        <f t="shared" si="212"/>
        <v>0</v>
      </c>
      <c r="P462" s="25"/>
      <c r="Q462" s="25"/>
      <c r="R462" s="25"/>
      <c r="S462" s="25"/>
      <c r="T462" s="25"/>
      <c r="U462" s="25"/>
      <c r="V462" s="25"/>
      <c r="W462" s="25"/>
    </row>
    <row r="463" spans="1:23" s="28" customFormat="1">
      <c r="A463" s="223" t="str">
        <f t="shared" si="196"/>
        <v>81104399111</v>
      </c>
      <c r="B463" s="29">
        <v>8110</v>
      </c>
      <c r="C463" s="30">
        <v>4399</v>
      </c>
      <c r="D463" s="229">
        <v>1</v>
      </c>
      <c r="E463" s="229">
        <v>1</v>
      </c>
      <c r="F463" s="229">
        <v>1</v>
      </c>
      <c r="G463" s="31" t="s">
        <v>223</v>
      </c>
      <c r="H463" s="32"/>
      <c r="I463" s="32"/>
      <c r="J463" s="32">
        <f t="shared" si="230"/>
        <v>0</v>
      </c>
      <c r="K463" s="32"/>
      <c r="L463" s="32"/>
      <c r="M463" s="288">
        <f t="shared" si="232"/>
        <v>0</v>
      </c>
      <c r="N463" s="296">
        <f t="shared" si="212"/>
        <v>0</v>
      </c>
      <c r="P463" s="25"/>
      <c r="Q463" s="25"/>
      <c r="R463" s="25"/>
      <c r="S463" s="25"/>
      <c r="T463" s="25"/>
    </row>
    <row r="464" spans="1:23" s="28" customFormat="1">
      <c r="A464" s="223" t="str">
        <f t="shared" si="196"/>
        <v>81104399112</v>
      </c>
      <c r="B464" s="29">
        <v>8110</v>
      </c>
      <c r="C464" s="30">
        <v>4399</v>
      </c>
      <c r="D464" s="229">
        <v>1</v>
      </c>
      <c r="E464" s="229">
        <v>1</v>
      </c>
      <c r="F464" s="229">
        <v>2</v>
      </c>
      <c r="G464" s="31" t="s">
        <v>224</v>
      </c>
      <c r="H464" s="32"/>
      <c r="I464" s="32"/>
      <c r="J464" s="32">
        <f t="shared" si="230"/>
        <v>0</v>
      </c>
      <c r="K464" s="32"/>
      <c r="L464" s="32"/>
      <c r="M464" s="288">
        <f t="shared" si="232"/>
        <v>0</v>
      </c>
      <c r="N464" s="296">
        <f t="shared" si="212"/>
        <v>0</v>
      </c>
      <c r="P464" s="25"/>
      <c r="Q464" s="25"/>
      <c r="R464" s="25"/>
      <c r="S464" s="25"/>
      <c r="T464" s="25"/>
    </row>
    <row r="465" spans="1:20" s="28" customFormat="1">
      <c r="A465" s="223" t="str">
        <f t="shared" ref="A465:A470" si="233">B465&amp;C465&amp;D465&amp;E465&amp;F465</f>
        <v>81104399113</v>
      </c>
      <c r="B465" s="29">
        <v>8110</v>
      </c>
      <c r="C465" s="30">
        <v>4399</v>
      </c>
      <c r="D465" s="229">
        <v>1</v>
      </c>
      <c r="E465" s="229">
        <v>1</v>
      </c>
      <c r="F465" s="229">
        <v>3</v>
      </c>
      <c r="G465" s="31" t="s">
        <v>225</v>
      </c>
      <c r="H465" s="32"/>
      <c r="I465" s="32"/>
      <c r="J465" s="32">
        <f t="shared" si="230"/>
        <v>0</v>
      </c>
      <c r="K465" s="32"/>
      <c r="L465" s="32"/>
      <c r="M465" s="288">
        <f t="shared" si="232"/>
        <v>0</v>
      </c>
      <c r="N465" s="296">
        <f t="shared" si="212"/>
        <v>0</v>
      </c>
      <c r="P465" s="25"/>
      <c r="Q465" s="25"/>
      <c r="R465" s="25"/>
      <c r="S465" s="25"/>
      <c r="T465" s="25"/>
    </row>
    <row r="466" spans="1:20" s="28" customFormat="1">
      <c r="A466" s="223" t="str">
        <f t="shared" si="233"/>
        <v>81104399114</v>
      </c>
      <c r="B466" s="29">
        <v>8110</v>
      </c>
      <c r="C466" s="30">
        <v>4399</v>
      </c>
      <c r="D466" s="229">
        <v>1</v>
      </c>
      <c r="E466" s="229">
        <v>1</v>
      </c>
      <c r="F466" s="229">
        <v>4</v>
      </c>
      <c r="G466" s="31" t="s">
        <v>226</v>
      </c>
      <c r="H466" s="32"/>
      <c r="I466" s="32"/>
      <c r="J466" s="32">
        <f t="shared" si="230"/>
        <v>0</v>
      </c>
      <c r="K466" s="32"/>
      <c r="L466" s="32"/>
      <c r="M466" s="288">
        <f t="shared" si="232"/>
        <v>0</v>
      </c>
      <c r="N466" s="296">
        <f t="shared" si="212"/>
        <v>0</v>
      </c>
      <c r="P466" s="25"/>
      <c r="Q466" s="25"/>
      <c r="R466" s="25"/>
      <c r="S466" s="25"/>
      <c r="T466" s="25"/>
    </row>
    <row r="467" spans="1:20" s="28" customFormat="1">
      <c r="A467" s="223" t="str">
        <f t="shared" si="233"/>
        <v>81104399115</v>
      </c>
      <c r="B467" s="29">
        <v>8110</v>
      </c>
      <c r="C467" s="30">
        <v>4399</v>
      </c>
      <c r="D467" s="229">
        <v>1</v>
      </c>
      <c r="E467" s="229">
        <v>1</v>
      </c>
      <c r="F467" s="229">
        <v>5</v>
      </c>
      <c r="G467" s="31" t="s">
        <v>227</v>
      </c>
      <c r="H467" s="32"/>
      <c r="I467" s="32"/>
      <c r="J467" s="32">
        <f t="shared" si="230"/>
        <v>0</v>
      </c>
      <c r="K467" s="32"/>
      <c r="L467" s="32"/>
      <c r="M467" s="288">
        <f t="shared" si="232"/>
        <v>0</v>
      </c>
      <c r="N467" s="296">
        <f t="shared" si="212"/>
        <v>0</v>
      </c>
      <c r="P467" s="25"/>
      <c r="Q467" s="25"/>
      <c r="R467" s="25"/>
      <c r="S467" s="25"/>
      <c r="T467" s="25"/>
    </row>
    <row r="468" spans="1:20" s="28" customFormat="1">
      <c r="A468" s="223" t="str">
        <f t="shared" si="233"/>
        <v>81104399116</v>
      </c>
      <c r="B468" s="29">
        <v>8110</v>
      </c>
      <c r="C468" s="30">
        <v>4399</v>
      </c>
      <c r="D468" s="229">
        <v>1</v>
      </c>
      <c r="E468" s="229">
        <v>1</v>
      </c>
      <c r="F468" s="229">
        <v>6</v>
      </c>
      <c r="G468" s="31" t="s">
        <v>228</v>
      </c>
      <c r="H468" s="32"/>
      <c r="I468" s="32"/>
      <c r="J468" s="32">
        <f t="shared" si="230"/>
        <v>0</v>
      </c>
      <c r="K468" s="32"/>
      <c r="L468" s="32"/>
      <c r="M468" s="288">
        <f t="shared" si="232"/>
        <v>0</v>
      </c>
      <c r="N468" s="296">
        <f t="shared" si="212"/>
        <v>0</v>
      </c>
      <c r="P468" s="25"/>
      <c r="Q468" s="25"/>
      <c r="R468" s="25"/>
      <c r="S468" s="25"/>
      <c r="T468" s="25"/>
    </row>
    <row r="469" spans="1:20" s="28" customFormat="1">
      <c r="A469" s="223" t="str">
        <f t="shared" si="233"/>
        <v>81104399117</v>
      </c>
      <c r="B469" s="29">
        <v>8110</v>
      </c>
      <c r="C469" s="30">
        <v>4399</v>
      </c>
      <c r="D469" s="229">
        <v>1</v>
      </c>
      <c r="E469" s="229">
        <v>1</v>
      </c>
      <c r="F469" s="229">
        <v>7</v>
      </c>
      <c r="G469" s="31" t="s">
        <v>1057</v>
      </c>
      <c r="H469" s="32"/>
      <c r="I469" s="32"/>
      <c r="J469" s="32">
        <f t="shared" si="230"/>
        <v>0</v>
      </c>
      <c r="K469" s="32"/>
      <c r="L469" s="32"/>
      <c r="M469" s="288">
        <f t="shared" si="232"/>
        <v>0</v>
      </c>
      <c r="N469" s="296">
        <f t="shared" si="212"/>
        <v>0</v>
      </c>
      <c r="P469" s="25"/>
      <c r="Q469" s="25"/>
      <c r="R469" s="25"/>
      <c r="S469" s="25"/>
      <c r="T469" s="25"/>
    </row>
    <row r="470" spans="1:20" s="28" customFormat="1">
      <c r="A470" s="223" t="str">
        <f t="shared" si="233"/>
        <v>81104399118</v>
      </c>
      <c r="B470" s="29">
        <v>8110</v>
      </c>
      <c r="C470" s="30">
        <v>4399</v>
      </c>
      <c r="D470" s="229">
        <v>1</v>
      </c>
      <c r="E470" s="229">
        <v>1</v>
      </c>
      <c r="F470" s="229">
        <v>8</v>
      </c>
      <c r="G470" s="31" t="s">
        <v>229</v>
      </c>
      <c r="H470" s="32"/>
      <c r="I470" s="32"/>
      <c r="J470" s="32">
        <f t="shared" si="230"/>
        <v>0</v>
      </c>
      <c r="K470" s="32"/>
      <c r="L470" s="32"/>
      <c r="M470" s="288">
        <f t="shared" si="232"/>
        <v>0</v>
      </c>
      <c r="N470" s="296">
        <f t="shared" si="212"/>
        <v>0</v>
      </c>
      <c r="P470" s="25"/>
      <c r="Q470" s="25"/>
      <c r="R470" s="25"/>
      <c r="S470" s="25"/>
      <c r="T470" s="25"/>
    </row>
    <row r="471" spans="1:20" s="28" customFormat="1" ht="20.25" customHeight="1" thickBot="1">
      <c r="A471" s="24" t="str">
        <f t="shared" ref="A471:A472" si="234">B471&amp;C471&amp;D471&amp;E471&amp;F471</f>
        <v>Subtotal (12)</v>
      </c>
      <c r="B471" s="354" t="s">
        <v>87</v>
      </c>
      <c r="C471" s="355"/>
      <c r="D471" s="355"/>
      <c r="E471" s="355"/>
      <c r="F471" s="355"/>
      <c r="G471" s="43"/>
      <c r="H471" s="44">
        <f>H456+H436+H440+H444+H448+H452+H460</f>
        <v>0</v>
      </c>
      <c r="I471" s="44">
        <f>I456+I436+I440+I444+I448+I452+I460</f>
        <v>0</v>
      </c>
      <c r="J471" s="44">
        <f>H471+I471</f>
        <v>0</v>
      </c>
      <c r="K471" s="44">
        <f t="shared" ref="K471:L471" si="235">K456+K436+K440+K444+K448+K452+K460</f>
        <v>0</v>
      </c>
      <c r="L471" s="44">
        <f t="shared" si="235"/>
        <v>0</v>
      </c>
      <c r="M471" s="292">
        <f t="shared" si="232"/>
        <v>0</v>
      </c>
      <c r="N471" s="298">
        <f t="shared" si="212"/>
        <v>0</v>
      </c>
      <c r="P471" s="25"/>
      <c r="Q471" s="25"/>
      <c r="R471" s="25"/>
      <c r="S471" s="25"/>
      <c r="T471" s="25"/>
    </row>
    <row r="472" spans="1:20" s="28" customFormat="1" ht="19.5" customHeight="1" thickTop="1" thickBot="1">
      <c r="A472" s="24" t="str">
        <f t="shared" si="234"/>
        <v>Total Partidas (13)</v>
      </c>
      <c r="B472" s="349" t="s">
        <v>230</v>
      </c>
      <c r="C472" s="350"/>
      <c r="D472" s="350"/>
      <c r="E472" s="350"/>
      <c r="F472" s="350"/>
      <c r="G472" s="45" t="s">
        <v>30</v>
      </c>
      <c r="H472" s="46">
        <f>+H13+H286+H379</f>
        <v>23737663</v>
      </c>
      <c r="I472" s="46">
        <f t="shared" ref="I472:K472" si="236">+I13+I286+I379</f>
        <v>0</v>
      </c>
      <c r="J472" s="46">
        <f t="shared" si="236"/>
        <v>23737663</v>
      </c>
      <c r="K472" s="46">
        <f t="shared" si="236"/>
        <v>0</v>
      </c>
      <c r="L472" s="46">
        <f>+L13+L286+L379</f>
        <v>22351694.550000001</v>
      </c>
      <c r="M472" s="293">
        <f t="shared" ref="M472" si="237">IFERROR(L472/J472*100,0)</f>
        <v>94.161310445767128</v>
      </c>
      <c r="N472" s="47">
        <f t="shared" si="212"/>
        <v>-1385968.4499999993</v>
      </c>
    </row>
    <row r="473" spans="1:20" ht="15.75" thickTop="1">
      <c r="E473" s="231"/>
      <c r="F473" s="231"/>
    </row>
    <row r="474" spans="1:20">
      <c r="E474" s="351"/>
      <c r="F474" s="351"/>
      <c r="G474" s="351"/>
      <c r="H474" s="351"/>
      <c r="I474" s="351"/>
      <c r="J474" s="351"/>
      <c r="K474" s="351"/>
      <c r="L474" s="351"/>
      <c r="M474" s="351"/>
      <c r="N474" s="351"/>
    </row>
    <row r="475" spans="1:20" s="4" customFormat="1" ht="12">
      <c r="C475" s="222" t="s">
        <v>1058</v>
      </c>
      <c r="D475" s="232"/>
      <c r="E475" s="232"/>
      <c r="F475" s="232"/>
    </row>
    <row r="476" spans="1:20">
      <c r="E476" s="233"/>
      <c r="F476" s="233"/>
      <c r="G476" s="217"/>
      <c r="H476" s="217"/>
      <c r="I476" s="217"/>
      <c r="J476" s="217"/>
      <c r="K476" s="217"/>
      <c r="L476" s="217"/>
      <c r="M476" s="217"/>
      <c r="N476" s="217"/>
    </row>
    <row r="477" spans="1:20">
      <c r="E477" s="233"/>
      <c r="F477" s="233"/>
      <c r="G477" s="217"/>
      <c r="H477" s="217"/>
      <c r="I477" s="217"/>
      <c r="J477" s="217"/>
      <c r="K477" s="217"/>
      <c r="L477" s="217"/>
      <c r="M477" s="217"/>
      <c r="N477" s="217"/>
    </row>
    <row r="478" spans="1:20">
      <c r="B478" s="48"/>
      <c r="C478" s="48"/>
      <c r="D478" s="234"/>
      <c r="E478" s="235"/>
      <c r="F478" s="235"/>
      <c r="G478" s="50"/>
      <c r="H478" s="49"/>
      <c r="I478" s="49"/>
      <c r="J478" s="49"/>
      <c r="K478" s="49"/>
      <c r="L478" s="51"/>
      <c r="M478" s="52"/>
      <c r="N478" s="52"/>
    </row>
    <row r="479" spans="1:20">
      <c r="B479" s="48"/>
      <c r="C479" s="48"/>
      <c r="D479" s="234"/>
      <c r="E479" s="234"/>
      <c r="F479" s="234"/>
      <c r="G479" s="53"/>
      <c r="H479" s="48"/>
      <c r="I479" s="48"/>
      <c r="J479" s="48"/>
      <c r="K479" s="48"/>
      <c r="L479" s="54"/>
      <c r="M479" s="48"/>
      <c r="N479" s="48"/>
    </row>
    <row r="480" spans="1:20">
      <c r="B480" s="48"/>
      <c r="C480" s="48"/>
      <c r="D480" s="234"/>
      <c r="E480" s="234"/>
      <c r="F480" s="234"/>
      <c r="G480" s="53"/>
      <c r="H480" s="48"/>
      <c r="I480" s="48"/>
      <c r="J480" s="48"/>
      <c r="K480" s="48"/>
      <c r="L480" s="54"/>
      <c r="M480" s="48"/>
      <c r="N480" s="48"/>
    </row>
    <row r="481" spans="2:14">
      <c r="B481" s="48"/>
      <c r="C481" s="48"/>
      <c r="D481" s="234"/>
      <c r="E481" s="234"/>
      <c r="F481" s="234"/>
      <c r="G481" s="53"/>
      <c r="H481" s="48"/>
      <c r="I481" s="48"/>
      <c r="J481" s="48"/>
      <c r="K481" s="48"/>
      <c r="L481" s="54"/>
      <c r="M481" s="48"/>
      <c r="N481" s="48"/>
    </row>
    <row r="482" spans="2:14">
      <c r="B482" s="48"/>
      <c r="C482" s="48"/>
      <c r="D482" s="234"/>
      <c r="E482" s="234"/>
      <c r="F482" s="234"/>
      <c r="G482" s="53"/>
      <c r="H482" s="48"/>
      <c r="I482" s="48"/>
      <c r="J482" s="48"/>
      <c r="K482" s="48"/>
      <c r="L482" s="54"/>
      <c r="M482" s="48"/>
      <c r="N482" s="48"/>
    </row>
    <row r="483" spans="2:14">
      <c r="B483" s="48"/>
      <c r="C483" s="48"/>
      <c r="D483" s="234"/>
      <c r="E483" s="234"/>
      <c r="F483" s="234"/>
      <c r="G483" s="53"/>
      <c r="H483" s="48"/>
      <c r="I483" s="48"/>
      <c r="J483" s="48"/>
      <c r="K483" s="48"/>
      <c r="L483" s="54"/>
      <c r="M483" s="48"/>
      <c r="N483" s="48"/>
    </row>
    <row r="485" spans="2:14">
      <c r="G485" s="55"/>
      <c r="H485" s="56"/>
      <c r="I485" s="56"/>
      <c r="J485" s="56"/>
      <c r="K485" s="56"/>
      <c r="L485" s="56"/>
      <c r="M485" s="57"/>
    </row>
  </sheetData>
  <customSheetViews>
    <customSheetView guid="{AB7C7113-F865-4779-9FA4-3A0AD2C9E93A}" scale="85" showGridLines="0" fitToPage="1">
      <selection activeCell="A9" sqref="A9:XFD477"/>
      <pageMargins left="0.70866141732283472" right="0.51181102362204722" top="0.55118110236220474" bottom="0.55118110236220474" header="0.31496062992125984" footer="0.31496062992125984"/>
      <pageSetup scale="59" fitToHeight="7" orientation="landscape" verticalDpi="597" r:id="rId1"/>
    </customSheetView>
    <customSheetView guid="{05A24B3F-0046-4A93-964B-C8E884CA78A3}" scale="140" showGridLines="0" fitToPage="1" topLeftCell="A10">
      <selection activeCell="E17" sqref="E17"/>
      <pageMargins left="0.70866141732283472" right="0.51181102362204722" top="0.55118110236220474" bottom="0.55118110236220474" header="0.31496062992125984" footer="0.31496062992125984"/>
      <pageSetup scale="59" fitToHeight="7" orientation="landscape" verticalDpi="597" r:id="rId2"/>
    </customSheetView>
  </customSheetViews>
  <mergeCells count="21">
    <mergeCell ref="B2:N2"/>
    <mergeCell ref="B3:N3"/>
    <mergeCell ref="B5:H5"/>
    <mergeCell ref="C6:N6"/>
    <mergeCell ref="B8:F10"/>
    <mergeCell ref="G8:G10"/>
    <mergeCell ref="H8:L8"/>
    <mergeCell ref="M8:M10"/>
    <mergeCell ref="N8:N10"/>
    <mergeCell ref="H9:H10"/>
    <mergeCell ref="I9:I10"/>
    <mergeCell ref="J9:J10"/>
    <mergeCell ref="K9:K10"/>
    <mergeCell ref="L9:L10"/>
    <mergeCell ref="B472:F472"/>
    <mergeCell ref="E474:N474"/>
    <mergeCell ref="B411:F411"/>
    <mergeCell ref="B417:F417"/>
    <mergeCell ref="B423:F423"/>
    <mergeCell ref="B434:F434"/>
    <mergeCell ref="B471:F471"/>
  </mergeCells>
  <printOptions horizontalCentered="1"/>
  <pageMargins left="0.70866141732283472" right="0.51181102362204722" top="0.55118110236220474" bottom="0.55118110236220474" header="0.31496062992125984" footer="0.31496062992125984"/>
  <pageSetup scale="61" fitToHeight="7" orientation="landscape" r:id="rId3"/>
  <ignoredErrors>
    <ignoredError sqref="H473:L473 H463:H470 H459 H455 H451 H447 H443 H438:H439 H429:H433 H421:H422 H415:H416 H410 H406 H402 H398 H394 H388 H384 H377 H373 H337:H358 H328 H320:H324 H291:H300 H287 H284 H280 H276 H272 H268 H244 H239 H235 H227:H229 H220:H223 H216 H212 H208 H203:H204 H199 H193 H182:H189 H178:H180 H172 H168 H161:H164 H157 H154 H151 H148 H145 H142 H139 H136 H133 H130 H127 H106:H124 H101:H102 H98 H95 H88:H91 H84:H86 H78 H73:H74 H70 H65:H66 H61:H62 H55:H56 H51 H44:H47 H40 H36 H32 H28 H22:H24 H333 H304:H316 H368 H17:I17 H370:I372 I368:I369 H19:I21 H317:I319 I304:I316 H334:I336 I333 H25:I27 I22:I24 H29:I31 I28 H33:I35 I32 H37:I39 I36 H41:I43 I40 H48:I50 I44:I47 H52:I54 I51 H57:I60 I55:I56 H63:I64 I61:I62 H67:I69 I65:I66 H71:I72 I70 H75:I77 I73:I74 H79:I83 I78 H87:I87 I84:I86 H92:I94 I88:I91 H96:I97 I95 H99:I100 I98 H103:I105 I101:I102 H125:I126 I106:I124 H128:I129 I127 H131:I132 I130 H134:I135 I133 H137:I138 I136 H140:I141 I139 H143:I144 I142 H146:I147 I145 H149:I150 I148 H152:I153 I151 H155:I156 I154 H158:I160 I157 H165:I167 I161:I164 H169:I171 I168 H173:I177 I172 H181:I181 I178:I180 H190:I192 I182:I189 H194:I198 I193 H200:I202 I199 H205:I207 I203:I204 H209:I211 I208 H213:I215 I212 H217:I219 I216 H224:I226 I220:I223 H230:I234 I227:I229 H236:I238 I235 H240:I242 I239 H265:I267 I244 H269:I271 I268 H273:I275 I272 H277:I279 I276 H281:I283 I280 H285:I286 I284 H288:I290 I287 H301:I303 I291:I300 H325:I327 I320:I324 H329:I332 I328 H359:I367 I337:I358 H374:I376 I373 H379:I383 I377 H385:I387 I384 H389:I393 I388 H395:I397 I394 H399:I401 I398 H403:I405 I402 H407:I409 I406 H411:I414 I410 H417:I420 I415:I416 H423:I427 I421:I422 H434:I437 I429:I433 H440:I442 I438:I439 H444:I446 I443 H448:I450 I447 H452:I454 I451 H456:I458 I455 H460:I462 I459 H471:I471 I463:I470 H246:H254 I246:I258 H256 H260:H264 I260:I264 I378" unlockedFormula="1"/>
    <ignoredError sqref="J17:L17 J19:L242 J18 J244:L244 J243 J246:L254 J256:L256 J255:K255 J260:L368 J257:K257 J258:K258 J259 J370:L427 J369:K369 J429:L471" formula="1" unlockedFormula="1"/>
    <ignoredError sqref="J12:L16" formula="1"/>
  </ignoredError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6" tint="-0.249977111117893"/>
  </sheetPr>
  <dimension ref="C5:L70"/>
  <sheetViews>
    <sheetView topLeftCell="C7" zoomScale="90" zoomScaleNormal="90" workbookViewId="0">
      <selection activeCell="F10" sqref="F10"/>
    </sheetView>
  </sheetViews>
  <sheetFormatPr baseColWidth="10" defaultRowHeight="15"/>
  <cols>
    <col min="1" max="2" width="11.42578125" style="136"/>
    <col min="3" max="3" width="7.28515625" style="136" customWidth="1"/>
    <col min="4" max="4" width="40.85546875" style="136" customWidth="1"/>
    <col min="5" max="5" width="11" style="136" customWidth="1"/>
    <col min="6" max="6" width="18.7109375" style="136" customWidth="1"/>
    <col min="7" max="7" width="13.28515625" style="136" customWidth="1"/>
    <col min="8" max="8" width="13.140625" style="136" customWidth="1"/>
    <col min="9" max="9" width="10.42578125" style="136" customWidth="1"/>
    <col min="10" max="10" width="10.28515625" style="136" customWidth="1"/>
    <col min="11" max="11" width="10.85546875" style="136" customWidth="1"/>
    <col min="12" max="12" width="12.42578125" style="136" customWidth="1"/>
    <col min="13" max="13" width="4.42578125" style="136" customWidth="1"/>
    <col min="14" max="16384" width="11.42578125" style="136"/>
  </cols>
  <sheetData>
    <row r="5" spans="4:12" ht="88.5" customHeight="1" thickBot="1">
      <c r="D5" s="414"/>
      <c r="E5" s="415"/>
      <c r="F5" s="415"/>
      <c r="G5" s="415"/>
      <c r="H5" s="415"/>
      <c r="I5" s="415"/>
      <c r="J5" s="415"/>
      <c r="K5" s="415"/>
      <c r="L5" s="416"/>
    </row>
    <row r="6" spans="4:12">
      <c r="D6" s="422" t="s">
        <v>933</v>
      </c>
      <c r="E6" s="424" t="s">
        <v>879</v>
      </c>
      <c r="F6" s="424"/>
      <c r="G6" s="424"/>
      <c r="H6" s="424"/>
      <c r="I6" s="424"/>
      <c r="J6" s="424"/>
      <c r="K6" s="424"/>
      <c r="L6" s="425"/>
    </row>
    <row r="7" spans="4:12" ht="42" customHeight="1" thickBot="1">
      <c r="D7" s="423"/>
      <c r="E7" s="156" t="s">
        <v>878</v>
      </c>
      <c r="F7" s="155" t="s">
        <v>877</v>
      </c>
      <c r="G7" s="155" t="s">
        <v>876</v>
      </c>
      <c r="H7" s="155" t="s">
        <v>875</v>
      </c>
      <c r="I7" s="155" t="s">
        <v>874</v>
      </c>
      <c r="J7" s="155" t="s">
        <v>873</v>
      </c>
      <c r="K7" s="155" t="s">
        <v>872</v>
      </c>
      <c r="L7" s="155" t="s">
        <v>871</v>
      </c>
    </row>
    <row r="8" spans="4:12" ht="19.5" customHeight="1">
      <c r="D8" s="159" t="s">
        <v>954</v>
      </c>
      <c r="E8" s="147"/>
      <c r="F8" s="147"/>
      <c r="G8" s="147"/>
      <c r="H8" s="147"/>
      <c r="I8" s="147"/>
      <c r="J8" s="147"/>
      <c r="K8" s="147"/>
      <c r="L8" s="147"/>
    </row>
    <row r="9" spans="4:12" ht="19.5" customHeight="1">
      <c r="D9" s="159" t="s">
        <v>957</v>
      </c>
      <c r="E9" s="144"/>
      <c r="F9" s="144"/>
      <c r="G9" s="144"/>
      <c r="H9" s="144"/>
      <c r="I9" s="144"/>
      <c r="J9" s="144"/>
      <c r="K9" s="144"/>
      <c r="L9" s="144"/>
    </row>
    <row r="10" spans="4:12" ht="19.5" customHeight="1">
      <c r="D10" s="159" t="s">
        <v>956</v>
      </c>
      <c r="E10" s="144"/>
      <c r="F10" s="144"/>
      <c r="G10" s="144"/>
      <c r="H10" s="144"/>
      <c r="I10" s="144"/>
      <c r="J10" s="144"/>
      <c r="K10" s="144"/>
      <c r="L10" s="144"/>
    </row>
    <row r="11" spans="4:12" ht="19.5" customHeight="1">
      <c r="D11" s="159" t="s">
        <v>955</v>
      </c>
      <c r="E11" s="144"/>
      <c r="F11" s="144"/>
      <c r="G11" s="144"/>
      <c r="H11" s="144"/>
      <c r="I11" s="144"/>
      <c r="J11" s="144"/>
      <c r="K11" s="144"/>
      <c r="L11" s="144"/>
    </row>
    <row r="12" spans="4:12" ht="24.75" customHeight="1">
      <c r="D12" s="158" t="s">
        <v>881</v>
      </c>
      <c r="E12" s="157"/>
      <c r="F12" s="157"/>
      <c r="G12" s="157"/>
      <c r="H12" s="157"/>
      <c r="I12" s="157"/>
      <c r="J12" s="157"/>
      <c r="K12" s="157"/>
      <c r="L12" s="157"/>
    </row>
    <row r="13" spans="4:12">
      <c r="D13" s="339" t="s">
        <v>1107</v>
      </c>
    </row>
    <row r="14" spans="4:12" ht="6.75" customHeight="1"/>
    <row r="16" spans="4:12">
      <c r="D16" s="162" t="s">
        <v>1106</v>
      </c>
      <c r="E16" s="160"/>
      <c r="F16" s="168"/>
      <c r="G16" s="160"/>
      <c r="H16" s="434" t="s">
        <v>1103</v>
      </c>
      <c r="I16" s="434"/>
      <c r="J16" s="434"/>
      <c r="K16" s="434"/>
      <c r="L16" s="171"/>
    </row>
    <row r="63" spans="3:3">
      <c r="C63" s="334"/>
    </row>
    <row r="70" spans="4:4">
      <c r="D70" s="330"/>
    </row>
  </sheetData>
  <customSheetViews>
    <customSheetView guid="{AB7C7113-F865-4779-9FA4-3A0AD2C9E93A}" scale="90" topLeftCell="C1">
      <selection activeCell="N9" sqref="N9"/>
      <pageMargins left="0.7" right="0.7" top="0.75" bottom="0.75" header="0.3" footer="0.3"/>
      <pageSetup orientation="portrait" r:id="rId1"/>
    </customSheetView>
    <customSheetView guid="{05A24B3F-0046-4A93-964B-C8E884CA78A3}" scale="90" topLeftCell="C1">
      <selection activeCell="N9" sqref="N9"/>
      <pageMargins left="0.7" right="0.7" top="0.75" bottom="0.75" header="0.3" footer="0.3"/>
      <pageSetup orientation="portrait" r:id="rId2"/>
    </customSheetView>
  </customSheetViews>
  <mergeCells count="4">
    <mergeCell ref="D5:L5"/>
    <mergeCell ref="D6:D7"/>
    <mergeCell ref="E6:L6"/>
    <mergeCell ref="H16:K16"/>
  </mergeCells>
  <pageMargins left="0.7" right="0.7" top="0.75" bottom="0.75" header="0.3" footer="0.3"/>
  <pageSetup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7030A0"/>
  </sheetPr>
  <dimension ref="C5:L70"/>
  <sheetViews>
    <sheetView topLeftCell="C4" zoomScale="90" zoomScaleNormal="90" workbookViewId="0">
      <selection activeCell="F9" sqref="F9"/>
    </sheetView>
  </sheetViews>
  <sheetFormatPr baseColWidth="10" defaultRowHeight="15"/>
  <cols>
    <col min="1" max="2" width="11.42578125" style="136"/>
    <col min="3" max="3" width="7.28515625" style="136" customWidth="1"/>
    <col min="4" max="4" width="40.85546875" style="136" customWidth="1"/>
    <col min="5" max="5" width="11" style="136" customWidth="1"/>
    <col min="6" max="6" width="18.7109375" style="136" customWidth="1"/>
    <col min="7" max="7" width="13.28515625" style="136" customWidth="1"/>
    <col min="8" max="8" width="13.140625" style="136" customWidth="1"/>
    <col min="9" max="9" width="10.42578125" style="136" customWidth="1"/>
    <col min="10" max="10" width="10.28515625" style="136" customWidth="1"/>
    <col min="11" max="11" width="10.85546875" style="136" customWidth="1"/>
    <col min="12" max="12" width="12.42578125" style="136" customWidth="1"/>
    <col min="13" max="13" width="4.42578125" style="136" customWidth="1"/>
    <col min="14" max="16384" width="11.42578125" style="136"/>
  </cols>
  <sheetData>
    <row r="5" spans="4:12" ht="88.5" customHeight="1" thickBot="1">
      <c r="D5" s="414"/>
      <c r="E5" s="415"/>
      <c r="F5" s="415"/>
      <c r="G5" s="415"/>
      <c r="H5" s="415"/>
      <c r="I5" s="415"/>
      <c r="J5" s="415"/>
      <c r="K5" s="415"/>
      <c r="L5" s="416"/>
    </row>
    <row r="6" spans="4:12">
      <c r="D6" s="422" t="s">
        <v>933</v>
      </c>
      <c r="E6" s="424" t="s">
        <v>879</v>
      </c>
      <c r="F6" s="424"/>
      <c r="G6" s="424"/>
      <c r="H6" s="424"/>
      <c r="I6" s="424"/>
      <c r="J6" s="424"/>
      <c r="K6" s="424"/>
      <c r="L6" s="425"/>
    </row>
    <row r="7" spans="4:12" ht="42" customHeight="1" thickBot="1">
      <c r="D7" s="423"/>
      <c r="E7" s="156" t="s">
        <v>878</v>
      </c>
      <c r="F7" s="155" t="s">
        <v>877</v>
      </c>
      <c r="G7" s="155" t="s">
        <v>876</v>
      </c>
      <c r="H7" s="155" t="s">
        <v>875</v>
      </c>
      <c r="I7" s="155" t="s">
        <v>874</v>
      </c>
      <c r="J7" s="155" t="s">
        <v>873</v>
      </c>
      <c r="K7" s="155" t="s">
        <v>872</v>
      </c>
      <c r="L7" s="155" t="s">
        <v>871</v>
      </c>
    </row>
    <row r="8" spans="4:12" ht="19.5" customHeight="1">
      <c r="D8" s="159" t="s">
        <v>954</v>
      </c>
      <c r="E8" s="147"/>
      <c r="F8" s="147"/>
      <c r="G8" s="147"/>
      <c r="H8" s="147"/>
      <c r="I8" s="147"/>
      <c r="J8" s="147"/>
      <c r="K8" s="147"/>
      <c r="L8" s="147"/>
    </row>
    <row r="9" spans="4:12" ht="19.5" customHeight="1">
      <c r="D9" s="159" t="s">
        <v>957</v>
      </c>
      <c r="E9" s="144"/>
      <c r="F9" s="144"/>
      <c r="G9" s="144"/>
      <c r="H9" s="144"/>
      <c r="I9" s="144"/>
      <c r="J9" s="144"/>
      <c r="K9" s="144"/>
      <c r="L9" s="144"/>
    </row>
    <row r="10" spans="4:12" ht="19.5" customHeight="1">
      <c r="D10" s="159" t="s">
        <v>956</v>
      </c>
      <c r="E10" s="144"/>
      <c r="F10" s="144"/>
      <c r="G10" s="144"/>
      <c r="H10" s="144"/>
      <c r="I10" s="144"/>
      <c r="J10" s="144"/>
      <c r="K10" s="144"/>
      <c r="L10" s="144"/>
    </row>
    <row r="11" spans="4:12" ht="19.5" customHeight="1">
      <c r="D11" s="159" t="s">
        <v>955</v>
      </c>
      <c r="E11" s="144"/>
      <c r="F11" s="144"/>
      <c r="G11" s="144"/>
      <c r="H11" s="144"/>
      <c r="I11" s="144"/>
      <c r="J11" s="144"/>
      <c r="K11" s="144"/>
      <c r="L11" s="144"/>
    </row>
    <row r="12" spans="4:12" ht="24.75" customHeight="1">
      <c r="D12" s="158" t="s">
        <v>881</v>
      </c>
      <c r="E12" s="157"/>
      <c r="F12" s="157"/>
      <c r="G12" s="157"/>
      <c r="H12" s="157"/>
      <c r="I12" s="157"/>
      <c r="J12" s="157"/>
      <c r="K12" s="157"/>
      <c r="L12" s="157"/>
    </row>
    <row r="13" spans="4:12">
      <c r="D13" s="339" t="s">
        <v>1107</v>
      </c>
    </row>
    <row r="14" spans="4:12" ht="6.75" customHeight="1"/>
    <row r="16" spans="4:12">
      <c r="D16" s="162" t="s">
        <v>1106</v>
      </c>
      <c r="E16" s="160"/>
      <c r="F16" s="168"/>
      <c r="G16" s="160"/>
      <c r="H16" s="434" t="s">
        <v>1103</v>
      </c>
      <c r="I16" s="434"/>
      <c r="J16" s="434"/>
      <c r="K16" s="434"/>
      <c r="L16" s="171"/>
    </row>
    <row r="17" spans="4:11">
      <c r="D17" s="160"/>
      <c r="E17" s="160"/>
      <c r="F17" s="160"/>
      <c r="G17" s="160"/>
      <c r="H17" s="160"/>
      <c r="I17" s="160"/>
      <c r="J17" s="160"/>
      <c r="K17" s="160"/>
    </row>
    <row r="63" spans="3:3">
      <c r="C63" s="334"/>
    </row>
    <row r="70" spans="4:4">
      <c r="D70" s="330"/>
    </row>
  </sheetData>
  <customSheetViews>
    <customSheetView guid="{AB7C7113-F865-4779-9FA4-3A0AD2C9E93A}" scale="90" topLeftCell="C1">
      <selection activeCell="N9" sqref="N9"/>
      <pageMargins left="0.7" right="0.7" top="0.75" bottom="0.75" header="0.3" footer="0.3"/>
      <pageSetup orientation="portrait" r:id="rId1"/>
    </customSheetView>
    <customSheetView guid="{05A24B3F-0046-4A93-964B-C8E884CA78A3}" scale="90" topLeftCell="C1">
      <selection activeCell="N9" sqref="N9"/>
      <pageMargins left="0.7" right="0.7" top="0.75" bottom="0.75" header="0.3" footer="0.3"/>
      <pageSetup orientation="portrait" r:id="rId2"/>
    </customSheetView>
  </customSheetViews>
  <mergeCells count="4">
    <mergeCell ref="D5:L5"/>
    <mergeCell ref="D6:D7"/>
    <mergeCell ref="E6:L6"/>
    <mergeCell ref="H16:K16"/>
  </mergeCells>
  <pageMargins left="0.7" right="0.7" top="0.75" bottom="0.75" header="0.3" footer="0.3"/>
  <pageSetup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00B050"/>
  </sheetPr>
  <dimension ref="B2:L70"/>
  <sheetViews>
    <sheetView showGridLines="0" view="pageBreakPreview" zoomScale="60" zoomScaleNormal="85" workbookViewId="0">
      <selection activeCell="O17" sqref="O17"/>
    </sheetView>
  </sheetViews>
  <sheetFormatPr baseColWidth="10" defaultRowHeight="15"/>
  <cols>
    <col min="1" max="1" width="3" customWidth="1"/>
    <col min="2" max="3" width="13.85546875" customWidth="1"/>
    <col min="4" max="4" width="15.85546875" customWidth="1"/>
    <col min="5" max="5" width="11.85546875" customWidth="1"/>
    <col min="6" max="6" width="14.42578125" customWidth="1"/>
    <col min="7" max="7" width="12.28515625" customWidth="1"/>
    <col min="8" max="8" width="14.5703125" customWidth="1"/>
    <col min="10" max="10" width="13" customWidth="1"/>
    <col min="11" max="11" width="13.85546875" customWidth="1"/>
    <col min="12" max="12" width="13" customWidth="1"/>
    <col min="13" max="13" width="3.140625" customWidth="1"/>
  </cols>
  <sheetData>
    <row r="2" spans="2:12" ht="15.75">
      <c r="B2" s="205"/>
      <c r="C2" s="204"/>
      <c r="D2" s="203"/>
      <c r="E2" s="203"/>
      <c r="F2" s="468" t="s">
        <v>1061</v>
      </c>
      <c r="G2" s="468"/>
      <c r="H2" s="468"/>
      <c r="I2" s="203"/>
      <c r="J2" s="203"/>
      <c r="K2" s="203"/>
      <c r="L2" s="202"/>
    </row>
    <row r="3" spans="2:12" ht="15.75">
      <c r="B3" s="197"/>
      <c r="C3" s="469" t="s">
        <v>999</v>
      </c>
      <c r="D3" s="469"/>
      <c r="E3" s="469"/>
      <c r="F3" s="469"/>
      <c r="G3" s="469"/>
      <c r="H3" s="469"/>
      <c r="I3" s="469"/>
      <c r="J3" s="469"/>
      <c r="K3" s="469"/>
      <c r="L3" s="195"/>
    </row>
    <row r="4" spans="2:12" ht="15.75">
      <c r="B4" s="201"/>
      <c r="C4" s="200"/>
      <c r="D4" s="198"/>
      <c r="E4" s="199"/>
      <c r="F4" s="469" t="s">
        <v>998</v>
      </c>
      <c r="G4" s="469"/>
      <c r="H4" s="469"/>
      <c r="I4" s="198"/>
      <c r="J4" s="198"/>
      <c r="K4" s="198"/>
      <c r="L4" s="195"/>
    </row>
    <row r="5" spans="2:12">
      <c r="B5" s="197"/>
      <c r="C5" s="196"/>
      <c r="D5" s="196"/>
      <c r="E5" s="196"/>
      <c r="F5" s="196"/>
      <c r="G5" s="196"/>
      <c r="H5" s="196"/>
      <c r="I5" s="196"/>
      <c r="J5" s="196"/>
      <c r="K5" s="196"/>
      <c r="L5" s="195"/>
    </row>
    <row r="6" spans="2:12">
      <c r="B6" s="470" t="s">
        <v>997</v>
      </c>
      <c r="C6" s="471"/>
      <c r="D6" s="471"/>
      <c r="E6" s="193"/>
      <c r="F6" s="194"/>
      <c r="G6" s="194"/>
      <c r="H6" s="194"/>
      <c r="I6" s="193"/>
      <c r="J6" s="327" t="s">
        <v>1118</v>
      </c>
      <c r="K6" s="327"/>
      <c r="L6" s="328"/>
    </row>
    <row r="7" spans="2:12">
      <c r="B7" s="456" t="s">
        <v>996</v>
      </c>
      <c r="C7" s="457"/>
      <c r="D7" s="458"/>
      <c r="E7" s="462" t="s">
        <v>879</v>
      </c>
      <c r="F7" s="463"/>
      <c r="G7" s="463"/>
      <c r="H7" s="463"/>
      <c r="I7" s="463"/>
      <c r="J7" s="463"/>
      <c r="K7" s="463"/>
      <c r="L7" s="464"/>
    </row>
    <row r="8" spans="2:12" ht="38.25">
      <c r="B8" s="459"/>
      <c r="C8" s="460"/>
      <c r="D8" s="461"/>
      <c r="E8" s="191" t="s">
        <v>995</v>
      </c>
      <c r="F8" s="192" t="s">
        <v>994</v>
      </c>
      <c r="G8" s="191" t="s">
        <v>993</v>
      </c>
      <c r="H8" s="191" t="s">
        <v>992</v>
      </c>
      <c r="I8" s="190" t="s">
        <v>991</v>
      </c>
      <c r="J8" s="191" t="s">
        <v>990</v>
      </c>
      <c r="K8" s="191" t="s">
        <v>989</v>
      </c>
      <c r="L8" s="190" t="s">
        <v>988</v>
      </c>
    </row>
    <row r="9" spans="2:12">
      <c r="B9" s="465" t="s">
        <v>987</v>
      </c>
      <c r="C9" s="466"/>
      <c r="D9" s="467"/>
      <c r="E9" s="189">
        <v>20515709</v>
      </c>
      <c r="F9" s="189">
        <v>378819.62</v>
      </c>
      <c r="G9" s="189">
        <v>20894528.620000001</v>
      </c>
      <c r="H9" s="189"/>
      <c r="I9" s="189">
        <v>13232</v>
      </c>
      <c r="J9" s="189">
        <v>20872016.100000001</v>
      </c>
      <c r="K9" s="189">
        <v>20858784.100000001</v>
      </c>
      <c r="L9" s="189">
        <v>22512.52</v>
      </c>
    </row>
    <row r="10" spans="2:12">
      <c r="B10" s="443" t="s">
        <v>986</v>
      </c>
      <c r="C10" s="444"/>
      <c r="D10" s="445"/>
      <c r="E10" s="183"/>
      <c r="F10" s="183"/>
      <c r="G10" s="183"/>
      <c r="H10" s="183"/>
      <c r="I10" s="183"/>
      <c r="J10" s="183"/>
      <c r="K10" s="183"/>
      <c r="L10" s="182"/>
    </row>
    <row r="11" spans="2:12">
      <c r="B11" s="443" t="s">
        <v>985</v>
      </c>
      <c r="C11" s="444"/>
      <c r="D11" s="445"/>
      <c r="E11" s="183"/>
      <c r="F11" s="183"/>
      <c r="G11" s="183"/>
      <c r="H11" s="183"/>
      <c r="I11" s="183"/>
      <c r="J11" s="183"/>
      <c r="K11" s="183"/>
      <c r="L11" s="182"/>
    </row>
    <row r="12" spans="2:12">
      <c r="B12" s="443" t="s">
        <v>984</v>
      </c>
      <c r="C12" s="444"/>
      <c r="D12" s="445"/>
      <c r="E12" s="183"/>
      <c r="F12" s="183"/>
      <c r="G12" s="183"/>
      <c r="H12" s="183"/>
      <c r="I12" s="183"/>
      <c r="J12" s="183"/>
      <c r="K12" s="183"/>
      <c r="L12" s="182"/>
    </row>
    <row r="13" spans="2:12">
      <c r="B13" s="443" t="s">
        <v>983</v>
      </c>
      <c r="C13" s="444"/>
      <c r="D13" s="445"/>
      <c r="E13" s="183"/>
      <c r="F13" s="183"/>
      <c r="G13" s="183"/>
      <c r="H13" s="183"/>
      <c r="I13" s="183"/>
      <c r="J13" s="183"/>
      <c r="K13" s="183"/>
      <c r="L13" s="182"/>
    </row>
    <row r="14" spans="2:12">
      <c r="B14" s="443" t="s">
        <v>982</v>
      </c>
      <c r="C14" s="444"/>
      <c r="D14" s="445"/>
      <c r="E14" s="183">
        <v>20515709</v>
      </c>
      <c r="F14" s="183">
        <v>378918.62</v>
      </c>
      <c r="G14" s="183">
        <v>20894528.620000001</v>
      </c>
      <c r="H14" s="183"/>
      <c r="I14" s="183">
        <v>13232</v>
      </c>
      <c r="J14" s="183">
        <v>20872016.100000001</v>
      </c>
      <c r="K14" s="183">
        <v>20858784.100000001</v>
      </c>
      <c r="L14" s="182">
        <v>22512.52</v>
      </c>
    </row>
    <row r="15" spans="2:12">
      <c r="B15" s="443" t="s">
        <v>981</v>
      </c>
      <c r="C15" s="444"/>
      <c r="D15" s="445"/>
      <c r="E15" s="183"/>
      <c r="F15" s="183"/>
      <c r="G15" s="183"/>
      <c r="H15" s="183"/>
      <c r="I15" s="183"/>
      <c r="J15" s="183"/>
      <c r="K15" s="183"/>
      <c r="L15" s="182"/>
    </row>
    <row r="16" spans="2:12">
      <c r="B16" s="443" t="s">
        <v>1084</v>
      </c>
      <c r="C16" s="444"/>
      <c r="D16" s="445"/>
      <c r="E16" s="183"/>
      <c r="F16" s="183"/>
      <c r="G16" s="183"/>
      <c r="H16" s="183"/>
      <c r="I16" s="183"/>
      <c r="J16" s="183"/>
      <c r="K16" s="183"/>
      <c r="L16" s="182"/>
    </row>
    <row r="17" spans="2:12">
      <c r="B17" s="443" t="s">
        <v>980</v>
      </c>
      <c r="C17" s="444"/>
      <c r="D17" s="445"/>
      <c r="E17" s="183"/>
      <c r="F17" s="183"/>
      <c r="G17" s="183"/>
      <c r="H17" s="183"/>
      <c r="I17" s="183"/>
      <c r="J17" s="183"/>
      <c r="K17" s="183"/>
      <c r="L17" s="182"/>
    </row>
    <row r="18" spans="2:12" ht="10.5" customHeight="1">
      <c r="B18" s="188"/>
      <c r="C18" s="187"/>
      <c r="D18" s="186"/>
      <c r="E18" s="183"/>
      <c r="F18" s="183"/>
      <c r="G18" s="183"/>
      <c r="H18" s="183"/>
      <c r="I18" s="183"/>
      <c r="J18" s="183"/>
      <c r="K18" s="183"/>
      <c r="L18" s="182"/>
    </row>
    <row r="19" spans="2:12">
      <c r="B19" s="446" t="s">
        <v>979</v>
      </c>
      <c r="C19" s="447"/>
      <c r="D19" s="448"/>
      <c r="E19" s="183">
        <f>SUM(E20:E26)</f>
        <v>3221954</v>
      </c>
      <c r="F19" s="183">
        <f t="shared" ref="F19:L19" si="0">SUM(F20:F26)</f>
        <v>-378819.62</v>
      </c>
      <c r="G19" s="183">
        <f t="shared" si="0"/>
        <v>2843134.38</v>
      </c>
      <c r="H19" s="183">
        <f t="shared" si="0"/>
        <v>0</v>
      </c>
      <c r="I19" s="183">
        <f t="shared" si="0"/>
        <v>-1294465.99</v>
      </c>
      <c r="J19" s="183">
        <f t="shared" si="0"/>
        <v>425462.57000000007</v>
      </c>
      <c r="K19" s="183">
        <f t="shared" si="0"/>
        <v>1719928.56</v>
      </c>
      <c r="L19" s="183">
        <f t="shared" si="0"/>
        <v>2417671.81</v>
      </c>
    </row>
    <row r="20" spans="2:12">
      <c r="B20" s="443" t="s">
        <v>978</v>
      </c>
      <c r="C20" s="444"/>
      <c r="D20" s="445"/>
      <c r="E20" s="183"/>
      <c r="F20" s="183"/>
      <c r="G20" s="183"/>
      <c r="H20" s="183"/>
      <c r="I20" s="183"/>
      <c r="J20" s="183"/>
      <c r="K20" s="183"/>
      <c r="L20" s="182"/>
    </row>
    <row r="21" spans="2:12">
      <c r="B21" s="443" t="s">
        <v>977</v>
      </c>
      <c r="C21" s="444"/>
      <c r="D21" s="445"/>
      <c r="E21" s="183"/>
      <c r="F21" s="183"/>
      <c r="G21" s="183"/>
      <c r="H21" s="183"/>
      <c r="I21" s="183"/>
      <c r="J21" s="183"/>
      <c r="K21" s="183"/>
      <c r="L21" s="182"/>
    </row>
    <row r="22" spans="2:12">
      <c r="B22" s="443" t="s">
        <v>976</v>
      </c>
      <c r="C22" s="444"/>
      <c r="D22" s="445"/>
      <c r="E22" s="183">
        <v>223800</v>
      </c>
      <c r="F22" s="183">
        <v>-56932.07</v>
      </c>
      <c r="G22" s="183">
        <v>166867.93</v>
      </c>
      <c r="H22" s="183"/>
      <c r="I22" s="183"/>
      <c r="J22" s="183">
        <v>77868.960000000006</v>
      </c>
      <c r="K22" s="183">
        <v>77868.960000000006</v>
      </c>
      <c r="L22" s="182">
        <v>88998.97</v>
      </c>
    </row>
    <row r="23" spans="2:12" ht="33.75" customHeight="1">
      <c r="B23" s="449" t="s">
        <v>975</v>
      </c>
      <c r="C23" s="450"/>
      <c r="D23" s="451"/>
      <c r="E23" s="183"/>
      <c r="F23" s="183"/>
      <c r="G23" s="183"/>
      <c r="H23" s="183"/>
      <c r="I23" s="183"/>
      <c r="J23" s="183"/>
      <c r="K23" s="183"/>
      <c r="L23" s="182"/>
    </row>
    <row r="24" spans="2:12">
      <c r="B24" s="443" t="s">
        <v>974</v>
      </c>
      <c r="C24" s="444"/>
      <c r="D24" s="445"/>
      <c r="E24" s="183">
        <v>460649</v>
      </c>
      <c r="F24" s="183"/>
      <c r="G24" s="183">
        <v>460649</v>
      </c>
      <c r="H24" s="183"/>
      <c r="I24" s="183"/>
      <c r="J24" s="183">
        <v>430323.65</v>
      </c>
      <c r="K24" s="183">
        <v>430323.65</v>
      </c>
      <c r="L24" s="182">
        <v>30325.35</v>
      </c>
    </row>
    <row r="25" spans="2:12">
      <c r="B25" s="443" t="s">
        <v>973</v>
      </c>
      <c r="C25" s="444"/>
      <c r="D25" s="445"/>
      <c r="E25" s="183">
        <v>2537505</v>
      </c>
      <c r="F25" s="183">
        <v>-321887.55</v>
      </c>
      <c r="G25" s="183">
        <v>2215617.4500000002</v>
      </c>
      <c r="H25" s="183"/>
      <c r="I25" s="183">
        <v>-1294465.99</v>
      </c>
      <c r="J25" s="183">
        <v>-82730.039999999994</v>
      </c>
      <c r="K25" s="183">
        <v>1211735.95</v>
      </c>
      <c r="L25" s="182">
        <v>2298347.4900000002</v>
      </c>
    </row>
    <row r="26" spans="2:12">
      <c r="B26" s="443" t="s">
        <v>972</v>
      </c>
      <c r="C26" s="444"/>
      <c r="D26" s="445"/>
      <c r="E26" s="183"/>
      <c r="F26" s="183"/>
      <c r="G26" s="183"/>
      <c r="H26" s="183"/>
      <c r="I26" s="183"/>
      <c r="J26" s="183"/>
      <c r="K26" s="183"/>
      <c r="L26" s="182"/>
    </row>
    <row r="27" spans="2:12" ht="7.5" customHeight="1">
      <c r="B27" s="185"/>
      <c r="C27" s="178"/>
      <c r="D27" s="184"/>
      <c r="E27" s="183"/>
      <c r="F27" s="183"/>
      <c r="G27" s="183"/>
      <c r="H27" s="183"/>
      <c r="I27" s="183"/>
      <c r="J27" s="183"/>
      <c r="K27" s="183"/>
      <c r="L27" s="182"/>
    </row>
    <row r="28" spans="2:12">
      <c r="B28" s="446" t="s">
        <v>971</v>
      </c>
      <c r="C28" s="447"/>
      <c r="D28" s="448"/>
      <c r="E28" s="183"/>
      <c r="F28" s="183"/>
      <c r="G28" s="183"/>
      <c r="H28" s="183"/>
      <c r="I28" s="183"/>
      <c r="J28" s="183"/>
      <c r="K28" s="183"/>
      <c r="L28" s="183"/>
    </row>
    <row r="29" spans="2:12" ht="18" customHeight="1">
      <c r="B29" s="443" t="s">
        <v>970</v>
      </c>
      <c r="C29" s="444"/>
      <c r="D29" s="445"/>
      <c r="E29" s="183"/>
      <c r="F29" s="183"/>
      <c r="G29" s="183"/>
      <c r="H29" s="183"/>
      <c r="I29" s="183"/>
      <c r="J29" s="183"/>
      <c r="K29" s="183"/>
      <c r="L29" s="182"/>
    </row>
    <row r="30" spans="2:12">
      <c r="B30" s="443" t="s">
        <v>969</v>
      </c>
      <c r="C30" s="444"/>
      <c r="D30" s="445"/>
      <c r="E30" s="183"/>
      <c r="F30" s="183"/>
      <c r="G30" s="183"/>
      <c r="H30" s="183"/>
      <c r="I30" s="183"/>
      <c r="J30" s="183"/>
      <c r="K30" s="183"/>
      <c r="L30" s="182"/>
    </row>
    <row r="31" spans="2:12" ht="14.25" customHeight="1">
      <c r="B31" s="443" t="s">
        <v>968</v>
      </c>
      <c r="C31" s="444"/>
      <c r="D31" s="445"/>
      <c r="E31" s="183"/>
      <c r="F31" s="183"/>
      <c r="G31" s="183"/>
      <c r="H31" s="183"/>
      <c r="I31" s="183"/>
      <c r="J31" s="183"/>
      <c r="K31" s="183"/>
      <c r="L31" s="182"/>
    </row>
    <row r="32" spans="2:12">
      <c r="B32" s="443" t="s">
        <v>967</v>
      </c>
      <c r="C32" s="444"/>
      <c r="D32" s="445"/>
      <c r="E32" s="183"/>
      <c r="F32" s="183"/>
      <c r="G32" s="183"/>
      <c r="H32" s="183"/>
      <c r="I32" s="183"/>
      <c r="J32" s="183"/>
      <c r="K32" s="183"/>
      <c r="L32" s="182"/>
    </row>
    <row r="33" spans="2:12">
      <c r="B33" s="443" t="s">
        <v>966</v>
      </c>
      <c r="C33" s="444"/>
      <c r="D33" s="445"/>
      <c r="E33" s="183"/>
      <c r="F33" s="183"/>
      <c r="G33" s="183"/>
      <c r="H33" s="183"/>
      <c r="I33" s="183"/>
      <c r="J33" s="183"/>
      <c r="K33" s="183"/>
      <c r="L33" s="182"/>
    </row>
    <row r="34" spans="2:12">
      <c r="B34" s="443" t="s">
        <v>965</v>
      </c>
      <c r="C34" s="444"/>
      <c r="D34" s="445"/>
      <c r="E34" s="183"/>
      <c r="F34" s="183"/>
      <c r="G34" s="183"/>
      <c r="H34" s="183"/>
      <c r="I34" s="183"/>
      <c r="J34" s="183"/>
      <c r="K34" s="183"/>
      <c r="L34" s="182"/>
    </row>
    <row r="35" spans="2:12">
      <c r="B35" s="443" t="s">
        <v>964</v>
      </c>
      <c r="C35" s="444"/>
      <c r="D35" s="445"/>
      <c r="E35" s="183"/>
      <c r="F35" s="183"/>
      <c r="G35" s="183"/>
      <c r="H35" s="183"/>
      <c r="I35" s="183"/>
      <c r="J35" s="183"/>
      <c r="K35" s="183"/>
      <c r="L35" s="182"/>
    </row>
    <row r="36" spans="2:12">
      <c r="B36" s="443" t="s">
        <v>963</v>
      </c>
      <c r="C36" s="444"/>
      <c r="D36" s="445"/>
      <c r="E36" s="183"/>
      <c r="F36" s="183"/>
      <c r="G36" s="183"/>
      <c r="H36" s="183"/>
      <c r="I36" s="183"/>
      <c r="J36" s="183"/>
      <c r="K36" s="183"/>
      <c r="L36" s="182"/>
    </row>
    <row r="37" spans="2:12" ht="10.5" customHeight="1">
      <c r="B37" s="185"/>
      <c r="C37" s="178"/>
      <c r="D37" s="184"/>
      <c r="E37" s="183"/>
      <c r="F37" s="183"/>
      <c r="G37" s="183"/>
      <c r="H37" s="183"/>
      <c r="I37" s="183"/>
      <c r="J37" s="183"/>
      <c r="K37" s="183"/>
      <c r="L37" s="182"/>
    </row>
    <row r="38" spans="2:12">
      <c r="B38" s="446" t="s">
        <v>962</v>
      </c>
      <c r="C38" s="447"/>
      <c r="D38" s="448"/>
      <c r="E38" s="183"/>
      <c r="F38" s="183"/>
      <c r="G38" s="183"/>
      <c r="H38" s="183"/>
      <c r="I38" s="183"/>
      <c r="J38" s="183"/>
      <c r="K38" s="183"/>
      <c r="L38" s="183"/>
    </row>
    <row r="39" spans="2:12" ht="27" customHeight="1">
      <c r="B39" s="449" t="s">
        <v>961</v>
      </c>
      <c r="C39" s="450"/>
      <c r="D39" s="451"/>
      <c r="E39" s="183"/>
      <c r="F39" s="183"/>
      <c r="G39" s="183"/>
      <c r="H39" s="183"/>
      <c r="I39" s="183"/>
      <c r="J39" s="183"/>
      <c r="K39" s="183"/>
      <c r="L39" s="182"/>
    </row>
    <row r="40" spans="2:12" ht="27" customHeight="1">
      <c r="B40" s="449" t="s">
        <v>1083</v>
      </c>
      <c r="C40" s="450"/>
      <c r="D40" s="451"/>
      <c r="E40" s="183"/>
      <c r="F40" s="183"/>
      <c r="G40" s="183"/>
      <c r="H40" s="183"/>
      <c r="I40" s="183"/>
      <c r="J40" s="183"/>
      <c r="K40" s="183"/>
      <c r="L40" s="182"/>
    </row>
    <row r="41" spans="2:12" ht="18.75" customHeight="1">
      <c r="B41" s="449" t="s">
        <v>960</v>
      </c>
      <c r="C41" s="450"/>
      <c r="D41" s="451"/>
      <c r="E41" s="183"/>
      <c r="F41" s="183"/>
      <c r="G41" s="183"/>
      <c r="H41" s="183"/>
      <c r="I41" s="183"/>
      <c r="J41" s="183"/>
      <c r="K41" s="183"/>
      <c r="L41" s="182"/>
    </row>
    <row r="42" spans="2:12" ht="18.75" customHeight="1">
      <c r="B42" s="443" t="s">
        <v>959</v>
      </c>
      <c r="C42" s="444"/>
      <c r="D42" s="445"/>
      <c r="E42" s="183"/>
      <c r="F42" s="183"/>
      <c r="G42" s="183"/>
      <c r="H42" s="183"/>
      <c r="I42" s="183"/>
      <c r="J42" s="183"/>
      <c r="K42" s="183"/>
      <c r="L42" s="182"/>
    </row>
    <row r="43" spans="2:12" ht="4.5" customHeight="1">
      <c r="B43" s="185"/>
      <c r="C43" s="178"/>
      <c r="D43" s="184"/>
      <c r="E43" s="183"/>
      <c r="F43" s="183"/>
      <c r="G43" s="183"/>
      <c r="H43" s="183"/>
      <c r="I43" s="183"/>
      <c r="J43" s="183"/>
      <c r="K43" s="183"/>
      <c r="L43" s="182"/>
    </row>
    <row r="44" spans="2:12">
      <c r="B44" s="452" t="s">
        <v>958</v>
      </c>
      <c r="C44" s="453"/>
      <c r="D44" s="454"/>
      <c r="E44" s="181">
        <f>E9+E19+E28+E39</f>
        <v>23737663</v>
      </c>
      <c r="F44" s="181">
        <f t="shared" ref="F44:L44" si="1">F9+F19+F28+F39</f>
        <v>0</v>
      </c>
      <c r="G44" s="181">
        <f t="shared" si="1"/>
        <v>23737663</v>
      </c>
      <c r="H44" s="181">
        <f t="shared" si="1"/>
        <v>0</v>
      </c>
      <c r="I44" s="181">
        <f t="shared" si="1"/>
        <v>-1281233.99</v>
      </c>
      <c r="J44" s="181">
        <f t="shared" si="1"/>
        <v>21297478.670000002</v>
      </c>
      <c r="K44" s="181">
        <f t="shared" si="1"/>
        <v>22578712.66</v>
      </c>
      <c r="L44" s="348">
        <f t="shared" si="1"/>
        <v>2440184.33</v>
      </c>
    </row>
    <row r="45" spans="2:12">
      <c r="B45" s="339" t="s">
        <v>1107</v>
      </c>
    </row>
    <row r="46" spans="2:12">
      <c r="C46" s="178"/>
      <c r="D46" s="180"/>
      <c r="E46" s="179"/>
      <c r="F46" s="178"/>
      <c r="G46" s="178"/>
      <c r="H46" s="178"/>
      <c r="I46" s="178"/>
      <c r="J46" s="178"/>
      <c r="K46" s="178"/>
    </row>
    <row r="47" spans="2:12">
      <c r="B47" s="174"/>
      <c r="C47" s="177"/>
      <c r="D47" s="176"/>
      <c r="E47" s="455"/>
      <c r="F47" s="455"/>
      <c r="G47" s="174"/>
      <c r="H47" s="175"/>
      <c r="I47" s="174"/>
      <c r="J47" s="455"/>
      <c r="K47" s="455"/>
      <c r="L47" s="173"/>
    </row>
    <row r="48" spans="2:1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3:12">
      <c r="C49" s="172"/>
      <c r="F49" s="172"/>
      <c r="G49" s="172"/>
      <c r="H49" s="442"/>
      <c r="I49" s="442"/>
      <c r="J49" s="442"/>
      <c r="K49" s="442"/>
      <c r="L49" s="442"/>
    </row>
    <row r="63" spans="3:12">
      <c r="C63" s="333"/>
    </row>
    <row r="70" spans="4:4">
      <c r="D70" s="329"/>
    </row>
  </sheetData>
  <customSheetViews>
    <customSheetView guid="{AB7C7113-F865-4779-9FA4-3A0AD2C9E93A}" scale="110" showGridLines="0">
      <selection activeCell="N9" sqref="N9"/>
      <pageMargins left="0.25" right="0.25" top="0.75" bottom="0.75" header="0.3" footer="0.3"/>
      <pageSetup scale="70" orientation="portrait" r:id="rId1"/>
    </customSheetView>
    <customSheetView guid="{05A24B3F-0046-4A93-964B-C8E884CA78A3}" scale="110" showGridLines="0">
      <selection activeCell="N9" sqref="N9"/>
      <pageMargins left="0.25" right="0.25" top="0.75" bottom="0.75" header="0.3" footer="0.3"/>
      <pageSetup scale="70" orientation="portrait" r:id="rId2"/>
    </customSheetView>
  </customSheetViews>
  <mergeCells count="42">
    <mergeCell ref="E7:L7"/>
    <mergeCell ref="B9:D9"/>
    <mergeCell ref="B10:D10"/>
    <mergeCell ref="F2:H2"/>
    <mergeCell ref="C3:K3"/>
    <mergeCell ref="F4:H4"/>
    <mergeCell ref="B6:D6"/>
    <mergeCell ref="B23:D23"/>
    <mergeCell ref="B24:D24"/>
    <mergeCell ref="B25:D25"/>
    <mergeCell ref="B26:D26"/>
    <mergeCell ref="B7:D8"/>
    <mergeCell ref="B29:D29"/>
    <mergeCell ref="B30:D30"/>
    <mergeCell ref="B31:D31"/>
    <mergeCell ref="B32:D32"/>
    <mergeCell ref="B11:D11"/>
    <mergeCell ref="B12:D12"/>
    <mergeCell ref="B13:D13"/>
    <mergeCell ref="B28:D28"/>
    <mergeCell ref="B15:D15"/>
    <mergeCell ref="B16:D16"/>
    <mergeCell ref="B17:D17"/>
    <mergeCell ref="B19:D19"/>
    <mergeCell ref="B20:D20"/>
    <mergeCell ref="B21:D21"/>
    <mergeCell ref="B14:D14"/>
    <mergeCell ref="B22:D22"/>
    <mergeCell ref="K49:L49"/>
    <mergeCell ref="B33:D33"/>
    <mergeCell ref="B34:D34"/>
    <mergeCell ref="B35:D35"/>
    <mergeCell ref="B36:D36"/>
    <mergeCell ref="B38:D38"/>
    <mergeCell ref="B39:D39"/>
    <mergeCell ref="B41:D41"/>
    <mergeCell ref="B40:D40"/>
    <mergeCell ref="B42:D42"/>
    <mergeCell ref="B44:D44"/>
    <mergeCell ref="E47:F47"/>
    <mergeCell ref="J47:K47"/>
    <mergeCell ref="H49:J49"/>
  </mergeCells>
  <pageMargins left="0.25" right="0.25" top="0.75" bottom="0.75" header="0.3" footer="0.3"/>
  <pageSetup scale="67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00B050"/>
  </sheetPr>
  <dimension ref="B2:J83"/>
  <sheetViews>
    <sheetView showGridLines="0" tabSelected="1" view="pageBreakPreview" zoomScale="60" zoomScaleNormal="85" workbookViewId="0">
      <selection activeCell="G43" sqref="G43"/>
    </sheetView>
  </sheetViews>
  <sheetFormatPr baseColWidth="10" defaultRowHeight="15"/>
  <cols>
    <col min="1" max="1" width="2.7109375" customWidth="1"/>
    <col min="2" max="2" width="28.5703125" customWidth="1"/>
    <col min="3" max="3" width="17.42578125" customWidth="1"/>
    <col min="4" max="4" width="20.42578125" customWidth="1"/>
    <col min="5" max="5" width="18" customWidth="1"/>
    <col min="6" max="6" width="24.28515625" customWidth="1"/>
    <col min="7" max="7" width="21.5703125" customWidth="1"/>
    <col min="8" max="8" width="18" customWidth="1"/>
    <col min="9" max="9" width="17.42578125" customWidth="1"/>
    <col min="10" max="10" width="21.85546875" customWidth="1"/>
  </cols>
  <sheetData>
    <row r="2" spans="2:10" ht="10.5" customHeight="1"/>
    <row r="3" spans="2:10" ht="107.25" customHeight="1">
      <c r="B3" s="215" t="s">
        <v>1009</v>
      </c>
      <c r="C3" s="214"/>
      <c r="D3" s="214"/>
      <c r="E3" s="214"/>
      <c r="F3" s="214"/>
      <c r="G3" s="472"/>
      <c r="H3" s="472"/>
      <c r="I3" s="472"/>
      <c r="J3" s="473"/>
    </row>
    <row r="4" spans="2:10" ht="18" customHeight="1">
      <c r="B4" s="474" t="s">
        <v>1008</v>
      </c>
      <c r="C4" s="476" t="s">
        <v>879</v>
      </c>
      <c r="D4" s="476"/>
      <c r="E4" s="476"/>
      <c r="F4" s="476"/>
      <c r="G4" s="476"/>
      <c r="H4" s="476"/>
      <c r="I4" s="476"/>
      <c r="J4" s="476"/>
    </row>
    <row r="5" spans="2:10" ht="64.5" customHeight="1">
      <c r="B5" s="475"/>
      <c r="C5" s="212" t="s">
        <v>1007</v>
      </c>
      <c r="D5" s="213" t="s">
        <v>1006</v>
      </c>
      <c r="E5" s="212" t="s">
        <v>1005</v>
      </c>
      <c r="F5" s="212" t="s">
        <v>1004</v>
      </c>
      <c r="G5" s="212" t="s">
        <v>1003</v>
      </c>
      <c r="H5" s="212" t="s">
        <v>1002</v>
      </c>
      <c r="I5" s="212" t="s">
        <v>1001</v>
      </c>
      <c r="J5" s="212" t="s">
        <v>1108</v>
      </c>
    </row>
    <row r="6" spans="2:10">
      <c r="B6" s="211"/>
      <c r="C6" s="210"/>
      <c r="D6" s="210"/>
      <c r="E6" s="210"/>
      <c r="F6" s="210"/>
      <c r="G6" s="210"/>
      <c r="H6" s="210"/>
      <c r="I6" s="210"/>
      <c r="J6" s="210"/>
    </row>
    <row r="7" spans="2:10">
      <c r="B7" s="185" t="s">
        <v>1119</v>
      </c>
      <c r="C7" s="209">
        <v>20515709</v>
      </c>
      <c r="D7" s="209">
        <v>378819.62</v>
      </c>
      <c r="E7" s="209">
        <v>20894528.620000001</v>
      </c>
      <c r="F7" s="209">
        <v>0</v>
      </c>
      <c r="G7" s="209">
        <v>13232</v>
      </c>
      <c r="H7" s="209">
        <v>20872016.100000001</v>
      </c>
      <c r="I7" s="209">
        <v>20858784.100000001</v>
      </c>
      <c r="J7" s="209">
        <f>E7-H7</f>
        <v>22512.519999999553</v>
      </c>
    </row>
    <row r="8" spans="2:10">
      <c r="B8" s="185" t="s">
        <v>1120</v>
      </c>
      <c r="C8" s="209">
        <v>223800</v>
      </c>
      <c r="D8" s="209">
        <v>-56932.07</v>
      </c>
      <c r="E8" s="209">
        <v>166867.93</v>
      </c>
      <c r="F8" s="209">
        <v>0</v>
      </c>
      <c r="G8" s="209">
        <v>0</v>
      </c>
      <c r="H8" s="209">
        <v>77868.960000000006</v>
      </c>
      <c r="I8" s="209">
        <v>77868.960000000006</v>
      </c>
      <c r="J8" s="209">
        <f t="shared" ref="J8:J16" si="0">E8-H8</f>
        <v>88998.969999999987</v>
      </c>
    </row>
    <row r="9" spans="2:10">
      <c r="B9" s="185" t="s">
        <v>1121</v>
      </c>
      <c r="C9" s="209">
        <v>428849</v>
      </c>
      <c r="D9" s="209">
        <v>0</v>
      </c>
      <c r="E9" s="209">
        <v>428849</v>
      </c>
      <c r="F9" s="209">
        <v>0</v>
      </c>
      <c r="G9" s="209">
        <v>0</v>
      </c>
      <c r="H9" s="209">
        <v>405820.52</v>
      </c>
      <c r="I9" s="209">
        <v>405820.52</v>
      </c>
      <c r="J9" s="209">
        <f t="shared" si="0"/>
        <v>23028.479999999981</v>
      </c>
    </row>
    <row r="10" spans="2:10">
      <c r="B10" s="185" t="s">
        <v>1122</v>
      </c>
      <c r="C10" s="209">
        <v>31800</v>
      </c>
      <c r="D10" s="209">
        <v>0</v>
      </c>
      <c r="E10" s="209">
        <v>31800</v>
      </c>
      <c r="F10" s="209">
        <v>0</v>
      </c>
      <c r="G10" s="209">
        <v>0</v>
      </c>
      <c r="H10" s="209">
        <v>24503.13</v>
      </c>
      <c r="I10" s="209">
        <v>24503.13</v>
      </c>
      <c r="J10" s="209">
        <f t="shared" si="0"/>
        <v>7296.869999999999</v>
      </c>
    </row>
    <row r="11" spans="2:10">
      <c r="B11" s="185" t="s">
        <v>1123</v>
      </c>
      <c r="C11" s="209">
        <v>133692</v>
      </c>
      <c r="D11" s="209">
        <v>0</v>
      </c>
      <c r="E11" s="209">
        <v>133692</v>
      </c>
      <c r="F11" s="209">
        <v>0</v>
      </c>
      <c r="G11" s="209">
        <v>-1803418.63</v>
      </c>
      <c r="H11" s="209">
        <v>-1758218.36</v>
      </c>
      <c r="I11" s="209">
        <v>45200.27</v>
      </c>
      <c r="J11" s="209">
        <f t="shared" si="0"/>
        <v>1891910.36</v>
      </c>
    </row>
    <row r="12" spans="2:10">
      <c r="B12" s="185" t="s">
        <v>1124</v>
      </c>
      <c r="C12" s="209">
        <v>31800</v>
      </c>
      <c r="D12" s="209">
        <v>5470.84</v>
      </c>
      <c r="E12" s="209">
        <v>37270.839999999997</v>
      </c>
      <c r="F12" s="209">
        <v>0</v>
      </c>
      <c r="G12" s="209">
        <v>0</v>
      </c>
      <c r="H12" s="209">
        <v>37270.839999999997</v>
      </c>
      <c r="I12" s="209">
        <v>37270.839999999997</v>
      </c>
      <c r="J12" s="209">
        <f t="shared" si="0"/>
        <v>0</v>
      </c>
    </row>
    <row r="13" spans="2:10">
      <c r="B13" s="185" t="s">
        <v>1125</v>
      </c>
      <c r="C13" s="209">
        <v>1651213</v>
      </c>
      <c r="D13" s="209">
        <v>35793.040000000001</v>
      </c>
      <c r="E13" s="209">
        <v>1687006.04</v>
      </c>
      <c r="F13" s="209">
        <v>0</v>
      </c>
      <c r="G13" s="209">
        <v>508952.64</v>
      </c>
      <c r="H13" s="209">
        <v>1489232.04</v>
      </c>
      <c r="I13" s="209">
        <v>980279.4</v>
      </c>
      <c r="J13" s="209">
        <f t="shared" si="0"/>
        <v>197774</v>
      </c>
    </row>
    <row r="14" spans="2:10">
      <c r="B14" s="185" t="s">
        <v>1126</v>
      </c>
      <c r="C14" s="209">
        <v>63600</v>
      </c>
      <c r="D14" s="209">
        <v>0</v>
      </c>
      <c r="E14" s="209">
        <v>63600</v>
      </c>
      <c r="F14" s="209">
        <v>0</v>
      </c>
      <c r="G14" s="209">
        <v>0</v>
      </c>
      <c r="H14" s="209">
        <v>40977.410000000003</v>
      </c>
      <c r="I14" s="209">
        <v>40977.410000000003</v>
      </c>
      <c r="J14" s="209">
        <f t="shared" si="0"/>
        <v>22622.589999999997</v>
      </c>
    </row>
    <row r="15" spans="2:10">
      <c r="B15" s="185" t="s">
        <v>1127</v>
      </c>
      <c r="C15" s="209">
        <v>31800</v>
      </c>
      <c r="D15" s="209">
        <v>-23065.43</v>
      </c>
      <c r="E15" s="209">
        <v>8734.57</v>
      </c>
      <c r="F15" s="209">
        <v>0</v>
      </c>
      <c r="G15" s="209">
        <v>0</v>
      </c>
      <c r="H15" s="209">
        <v>8734.57</v>
      </c>
      <c r="I15" s="209">
        <v>8734.57</v>
      </c>
      <c r="J15" s="209">
        <f t="shared" si="0"/>
        <v>0</v>
      </c>
    </row>
    <row r="16" spans="2:10">
      <c r="B16" s="185" t="s">
        <v>1128</v>
      </c>
      <c r="C16" s="209">
        <v>625400</v>
      </c>
      <c r="D16" s="209">
        <v>-340086</v>
      </c>
      <c r="E16" s="209">
        <v>285314</v>
      </c>
      <c r="F16" s="209">
        <v>0</v>
      </c>
      <c r="G16" s="209">
        <v>0</v>
      </c>
      <c r="H16" s="209">
        <v>99273.46</v>
      </c>
      <c r="I16" s="209">
        <v>99273.46</v>
      </c>
      <c r="J16" s="209">
        <f t="shared" si="0"/>
        <v>186040.53999999998</v>
      </c>
    </row>
    <row r="17" spans="2:10">
      <c r="B17" s="185"/>
      <c r="C17" s="209"/>
      <c r="D17" s="209"/>
      <c r="E17" s="209"/>
      <c r="F17" s="209"/>
      <c r="G17" s="209"/>
      <c r="H17" s="209"/>
      <c r="I17" s="209"/>
      <c r="J17" s="209"/>
    </row>
    <row r="18" spans="2:10" hidden="1">
      <c r="B18" s="185"/>
      <c r="C18" s="209"/>
      <c r="D18" s="209"/>
      <c r="E18" s="209"/>
      <c r="F18" s="209"/>
      <c r="G18" s="209"/>
      <c r="H18" s="209"/>
      <c r="I18" s="209"/>
      <c r="J18" s="209"/>
    </row>
    <row r="19" spans="2:10" hidden="1">
      <c r="B19" s="185"/>
      <c r="C19" s="209"/>
      <c r="D19" s="209"/>
      <c r="E19" s="209"/>
      <c r="F19" s="209"/>
      <c r="G19" s="209"/>
      <c r="H19" s="209"/>
      <c r="I19" s="209"/>
      <c r="J19" s="209"/>
    </row>
    <row r="20" spans="2:10" hidden="1">
      <c r="B20" s="185"/>
      <c r="C20" s="209"/>
      <c r="D20" s="209"/>
      <c r="E20" s="209"/>
      <c r="F20" s="209"/>
      <c r="G20" s="209"/>
      <c r="H20" s="209"/>
      <c r="I20" s="209"/>
      <c r="J20" s="209"/>
    </row>
    <row r="21" spans="2:10" hidden="1">
      <c r="B21" s="185"/>
      <c r="C21" s="209"/>
      <c r="D21" s="209"/>
      <c r="E21" s="209"/>
      <c r="F21" s="209"/>
      <c r="G21" s="209"/>
      <c r="H21" s="209"/>
      <c r="I21" s="209"/>
      <c r="J21" s="209"/>
    </row>
    <row r="22" spans="2:10" hidden="1">
      <c r="B22" s="185"/>
      <c r="C22" s="209"/>
      <c r="D22" s="209"/>
      <c r="E22" s="209"/>
      <c r="F22" s="209"/>
      <c r="G22" s="209"/>
      <c r="H22" s="209"/>
      <c r="I22" s="209"/>
      <c r="J22" s="209"/>
    </row>
    <row r="23" spans="2:10">
      <c r="B23" s="185"/>
      <c r="C23" s="209"/>
      <c r="D23" s="209"/>
      <c r="E23" s="209"/>
      <c r="F23" s="209"/>
      <c r="G23" s="209"/>
      <c r="H23" s="209"/>
      <c r="I23" s="209"/>
      <c r="J23" s="209"/>
    </row>
    <row r="24" spans="2:10">
      <c r="B24" s="185"/>
      <c r="C24" s="209"/>
      <c r="D24" s="209"/>
      <c r="E24" s="209"/>
      <c r="F24" s="209"/>
      <c r="G24" s="209"/>
      <c r="H24" s="209"/>
      <c r="I24" s="209"/>
      <c r="J24" s="209"/>
    </row>
    <row r="25" spans="2:10">
      <c r="B25" s="185"/>
      <c r="C25" s="209"/>
      <c r="D25" s="209"/>
      <c r="E25" s="209"/>
      <c r="F25" s="209"/>
      <c r="G25" s="209"/>
      <c r="H25" s="209"/>
      <c r="I25" s="209"/>
      <c r="J25" s="209"/>
    </row>
    <row r="26" spans="2:10">
      <c r="B26" s="185"/>
      <c r="C26" s="209"/>
      <c r="D26" s="209"/>
      <c r="E26" s="209"/>
      <c r="F26" s="209"/>
      <c r="G26" s="209"/>
      <c r="H26" s="209"/>
      <c r="I26" s="209"/>
      <c r="J26" s="209"/>
    </row>
    <row r="27" spans="2:10">
      <c r="B27" s="185"/>
      <c r="C27" s="209"/>
      <c r="D27" s="209"/>
      <c r="E27" s="209"/>
      <c r="F27" s="209"/>
      <c r="G27" s="209"/>
      <c r="H27" s="209"/>
      <c r="I27" s="209"/>
      <c r="J27" s="209"/>
    </row>
    <row r="28" spans="2:10">
      <c r="B28" s="185"/>
      <c r="C28" s="209"/>
      <c r="D28" s="209"/>
      <c r="E28" s="209"/>
      <c r="F28" s="209"/>
      <c r="G28" s="209"/>
      <c r="H28" s="209"/>
      <c r="I28" s="209"/>
      <c r="J28" s="209"/>
    </row>
    <row r="29" spans="2:10">
      <c r="B29" s="185"/>
      <c r="C29" s="209"/>
      <c r="D29" s="209"/>
      <c r="E29" s="209"/>
      <c r="F29" s="209"/>
      <c r="G29" s="209"/>
      <c r="H29" s="209"/>
      <c r="I29" s="209"/>
      <c r="J29" s="209"/>
    </row>
    <row r="30" spans="2:10">
      <c r="B30" s="185"/>
      <c r="C30" s="209"/>
      <c r="D30" s="209"/>
      <c r="E30" s="209"/>
      <c r="F30" s="209"/>
      <c r="G30" s="209"/>
      <c r="H30" s="209"/>
      <c r="I30" s="209"/>
      <c r="J30" s="209"/>
    </row>
    <row r="31" spans="2:10">
      <c r="B31" s="185"/>
      <c r="C31" s="209"/>
      <c r="D31" s="209"/>
      <c r="E31" s="209"/>
      <c r="F31" s="209"/>
      <c r="G31" s="209"/>
      <c r="H31" s="209"/>
      <c r="I31" s="209"/>
      <c r="J31" s="209"/>
    </row>
    <row r="32" spans="2:10">
      <c r="B32" s="185"/>
      <c r="C32" s="209"/>
      <c r="D32" s="209"/>
      <c r="E32" s="209"/>
      <c r="F32" s="209"/>
      <c r="G32" s="209"/>
      <c r="H32" s="209"/>
      <c r="I32" s="209"/>
      <c r="J32" s="209"/>
    </row>
    <row r="33" spans="2:10">
      <c r="B33" s="185"/>
      <c r="C33" s="209"/>
      <c r="D33" s="209"/>
      <c r="E33" s="209"/>
      <c r="F33" s="209"/>
      <c r="G33" s="209"/>
      <c r="H33" s="209"/>
      <c r="I33" s="209"/>
      <c r="J33" s="209"/>
    </row>
    <row r="34" spans="2:10">
      <c r="B34" s="185"/>
      <c r="C34" s="209"/>
      <c r="D34" s="209"/>
      <c r="E34" s="209"/>
      <c r="F34" s="209"/>
      <c r="G34" s="209"/>
      <c r="H34" s="209"/>
      <c r="I34" s="209"/>
      <c r="J34" s="209"/>
    </row>
    <row r="35" spans="2:10">
      <c r="B35" s="185"/>
      <c r="C35" s="209"/>
      <c r="D35" s="209"/>
      <c r="E35" s="209"/>
      <c r="F35" s="209"/>
      <c r="G35" s="209"/>
      <c r="H35" s="209"/>
      <c r="I35" s="209"/>
      <c r="J35" s="209"/>
    </row>
    <row r="36" spans="2:10" ht="18.75" customHeight="1">
      <c r="B36" s="208" t="s">
        <v>1000</v>
      </c>
      <c r="C36" s="207">
        <f t="shared" ref="C36:J36" si="1">SUM(C6:C35)</f>
        <v>23737663</v>
      </c>
      <c r="D36" s="207">
        <f t="shared" si="1"/>
        <v>0</v>
      </c>
      <c r="E36" s="207">
        <f t="shared" si="1"/>
        <v>23737663</v>
      </c>
      <c r="F36" s="207">
        <f t="shared" si="1"/>
        <v>0</v>
      </c>
      <c r="G36" s="207">
        <f t="shared" si="1"/>
        <v>-1281233.9899999998</v>
      </c>
      <c r="H36" s="207">
        <f t="shared" si="1"/>
        <v>21297478.670000002</v>
      </c>
      <c r="I36" s="207">
        <f t="shared" si="1"/>
        <v>22578712.66</v>
      </c>
      <c r="J36" s="207">
        <f t="shared" si="1"/>
        <v>2440184.3299999996</v>
      </c>
    </row>
    <row r="37" spans="2:10">
      <c r="B37" s="339" t="s">
        <v>1107</v>
      </c>
    </row>
    <row r="39" spans="2:10">
      <c r="B39" s="178"/>
      <c r="C39" s="179"/>
      <c r="D39" s="179"/>
      <c r="E39" s="178"/>
      <c r="F39" s="178"/>
      <c r="G39" s="178"/>
      <c r="H39" s="178"/>
      <c r="I39" s="178"/>
      <c r="J39" s="178"/>
    </row>
    <row r="40" spans="2:10">
      <c r="B40" s="346"/>
      <c r="C40" s="179"/>
      <c r="D40" s="477"/>
      <c r="E40" s="477"/>
      <c r="F40" s="178"/>
      <c r="G40" s="337"/>
      <c r="H40" s="178"/>
      <c r="I40" s="477"/>
      <c r="J40" s="477"/>
    </row>
    <row r="42" spans="2:10">
      <c r="E42" s="206"/>
    </row>
    <row r="54" spans="3:4">
      <c r="C54" s="333"/>
    </row>
    <row r="61" spans="3:4">
      <c r="D61" s="329"/>
    </row>
    <row r="67" ht="1.5" customHeight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customSheetViews>
    <customSheetView guid="{AB7C7113-F865-4779-9FA4-3A0AD2C9E93A}" scale="70" showGridLines="0" hiddenRows="1">
      <selection activeCell="N9" sqref="N9"/>
      <pageMargins left="0.7" right="0.7" top="0.75" bottom="0.75" header="0.3" footer="0.3"/>
      <pageSetup orientation="portrait" horizontalDpi="4294967295" verticalDpi="4294967295" r:id="rId1"/>
    </customSheetView>
    <customSheetView guid="{05A24B3F-0046-4A93-964B-C8E884CA78A3}" scale="70" showGridLines="0" hiddenRows="1">
      <selection activeCell="N9" sqref="N9"/>
      <pageMargins left="0.7" right="0.7" top="0.75" bottom="0.75" header="0.3" footer="0.3"/>
      <pageSetup orientation="portrait" horizontalDpi="4294967295" verticalDpi="4294967295" r:id="rId2"/>
    </customSheetView>
  </customSheetViews>
  <mergeCells count="5">
    <mergeCell ref="G3:J3"/>
    <mergeCell ref="B4:B5"/>
    <mergeCell ref="C4:J4"/>
    <mergeCell ref="D40:E40"/>
    <mergeCell ref="I40:J4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50"/>
    <pageSetUpPr fitToPage="1"/>
  </sheetPr>
  <dimension ref="A1:IS955"/>
  <sheetViews>
    <sheetView showGridLines="0" view="pageBreakPreview" topLeftCell="A919" zoomScale="70" zoomScaleNormal="100" zoomScaleSheetLayoutView="70" workbookViewId="0">
      <selection activeCell="J950" sqref="J950"/>
    </sheetView>
  </sheetViews>
  <sheetFormatPr baseColWidth="10" defaultRowHeight="12.75"/>
  <cols>
    <col min="1" max="1" width="1.28515625" style="63" customWidth="1"/>
    <col min="2" max="2" width="13.7109375" style="135" customWidth="1"/>
    <col min="3" max="3" width="62.85546875" style="133" customWidth="1"/>
    <col min="4" max="4" width="16.7109375" style="134" customWidth="1"/>
    <col min="5" max="11" width="16.7109375" style="63" customWidth="1"/>
    <col min="12" max="12" width="1.42578125" style="63" customWidth="1"/>
    <col min="13" max="16384" width="11.42578125" style="63"/>
  </cols>
  <sheetData>
    <row r="1" spans="2:19" ht="7.5" customHeight="1" thickBot="1">
      <c r="B1" s="58"/>
      <c r="C1" s="59"/>
      <c r="D1" s="60"/>
      <c r="E1" s="61"/>
      <c r="F1" s="62"/>
      <c r="G1" s="62"/>
      <c r="H1" s="62"/>
      <c r="I1" s="62"/>
      <c r="J1" s="62"/>
      <c r="K1" s="62"/>
    </row>
    <row r="2" spans="2:19" ht="20.25" customHeight="1" thickTop="1">
      <c r="B2" s="381" t="s">
        <v>1061</v>
      </c>
      <c r="C2" s="382"/>
      <c r="D2" s="382"/>
      <c r="E2" s="382"/>
      <c r="F2" s="382"/>
      <c r="G2" s="382"/>
      <c r="H2" s="382"/>
      <c r="I2" s="382"/>
      <c r="J2" s="382"/>
      <c r="K2" s="383"/>
    </row>
    <row r="3" spans="2:19" ht="41.25" customHeight="1">
      <c r="B3" s="384" t="s">
        <v>231</v>
      </c>
      <c r="C3" s="385"/>
      <c r="D3" s="385"/>
      <c r="E3" s="385"/>
      <c r="F3" s="385"/>
      <c r="G3" s="385"/>
      <c r="H3" s="385"/>
      <c r="I3" s="385"/>
      <c r="J3" s="385"/>
      <c r="K3" s="386"/>
    </row>
    <row r="4" spans="2:19" ht="12" customHeight="1">
      <c r="B4" s="387" t="s">
        <v>28</v>
      </c>
      <c r="C4" s="388"/>
      <c r="D4" s="388"/>
      <c r="E4" s="388"/>
      <c r="F4" s="388"/>
      <c r="G4" s="388"/>
      <c r="H4" s="388"/>
      <c r="I4" s="388"/>
      <c r="J4" s="388"/>
      <c r="K4" s="389"/>
    </row>
    <row r="5" spans="2:19" ht="5.25" customHeight="1">
      <c r="B5" s="64"/>
      <c r="C5" s="65"/>
      <c r="D5" s="66"/>
      <c r="E5" s="216"/>
      <c r="F5" s="216"/>
      <c r="G5" s="216"/>
      <c r="H5" s="216"/>
      <c r="I5" s="216"/>
      <c r="J5" s="216"/>
      <c r="K5" s="1"/>
    </row>
    <row r="6" spans="2:19">
      <c r="B6" s="67"/>
      <c r="C6" s="68" t="s">
        <v>1115</v>
      </c>
      <c r="D6" s="69"/>
      <c r="E6" s="70"/>
      <c r="F6" s="70"/>
      <c r="G6" s="70"/>
      <c r="H6" s="70"/>
      <c r="I6" s="71"/>
      <c r="J6" s="71" t="s">
        <v>1114</v>
      </c>
      <c r="K6" s="72"/>
    </row>
    <row r="7" spans="2:19" ht="8.25" customHeight="1" thickBot="1">
      <c r="B7" s="73"/>
      <c r="C7" s="74"/>
      <c r="D7" s="75"/>
      <c r="E7" s="2"/>
      <c r="F7" s="2"/>
      <c r="G7" s="2"/>
      <c r="H7" s="2"/>
      <c r="I7" s="2"/>
      <c r="J7" s="2"/>
      <c r="K7" s="76"/>
    </row>
    <row r="8" spans="2:19" ht="6" customHeight="1" thickTop="1" thickBot="1">
      <c r="B8" s="77"/>
      <c r="C8" s="78"/>
      <c r="D8" s="79"/>
      <c r="E8" s="3"/>
      <c r="F8" s="3"/>
      <c r="G8" s="3"/>
      <c r="H8" s="3"/>
      <c r="I8" s="3"/>
      <c r="J8" s="3"/>
      <c r="K8" s="3"/>
    </row>
    <row r="9" spans="2:19" ht="18.75" customHeight="1" thickTop="1">
      <c r="B9" s="390" t="s">
        <v>232</v>
      </c>
      <c r="C9" s="393" t="s">
        <v>233</v>
      </c>
      <c r="D9" s="396" t="s">
        <v>234</v>
      </c>
      <c r="E9" s="396"/>
      <c r="F9" s="396"/>
      <c r="G9" s="396"/>
      <c r="H9" s="396"/>
      <c r="I9" s="396"/>
      <c r="J9" s="396"/>
      <c r="K9" s="397" t="s">
        <v>235</v>
      </c>
    </row>
    <row r="10" spans="2:19" s="80" customFormat="1" ht="18.75" customHeight="1">
      <c r="B10" s="391"/>
      <c r="C10" s="394"/>
      <c r="D10" s="379" t="s">
        <v>236</v>
      </c>
      <c r="E10" s="379" t="s">
        <v>237</v>
      </c>
      <c r="F10" s="379" t="s">
        <v>238</v>
      </c>
      <c r="G10" s="379" t="s">
        <v>239</v>
      </c>
      <c r="H10" s="379" t="s">
        <v>240</v>
      </c>
      <c r="I10" s="379" t="s">
        <v>241</v>
      </c>
      <c r="J10" s="379" t="s">
        <v>242</v>
      </c>
      <c r="K10" s="398"/>
    </row>
    <row r="11" spans="2:19" s="80" customFormat="1" ht="23.25" customHeight="1" thickBot="1">
      <c r="B11" s="392"/>
      <c r="C11" s="395"/>
      <c r="D11" s="380"/>
      <c r="E11" s="380"/>
      <c r="F11" s="380"/>
      <c r="G11" s="380"/>
      <c r="H11" s="380"/>
      <c r="I11" s="380"/>
      <c r="J11" s="380"/>
      <c r="K11" s="399"/>
    </row>
    <row r="12" spans="2:19" s="80" customFormat="1" ht="3" customHeight="1" thickTop="1" thickBot="1">
      <c r="B12" s="340"/>
      <c r="C12" s="341"/>
      <c r="D12" s="342"/>
      <c r="E12" s="342"/>
      <c r="F12" s="342"/>
      <c r="G12" s="342"/>
      <c r="H12" s="342"/>
      <c r="I12" s="342"/>
      <c r="J12" s="342"/>
      <c r="K12" s="343"/>
    </row>
    <row r="13" spans="2:19" ht="18" customHeight="1" thickTop="1">
      <c r="B13" s="81">
        <v>1000</v>
      </c>
      <c r="C13" s="82" t="s">
        <v>13</v>
      </c>
      <c r="D13" s="83">
        <f t="shared" ref="D13:J13" si="0">+D14+D27+D38+D69+D84+D110+D113</f>
        <v>19467990</v>
      </c>
      <c r="E13" s="83">
        <f t="shared" si="0"/>
        <v>562431.35</v>
      </c>
      <c r="F13" s="83">
        <f t="shared" si="0"/>
        <v>20030421.350000001</v>
      </c>
      <c r="G13" s="83">
        <f t="shared" si="0"/>
        <v>0</v>
      </c>
      <c r="H13" s="83">
        <f t="shared" si="0"/>
        <v>0</v>
      </c>
      <c r="I13" s="83">
        <f t="shared" si="0"/>
        <v>20030421.350000001</v>
      </c>
      <c r="J13" s="83">
        <f t="shared" si="0"/>
        <v>0</v>
      </c>
      <c r="K13" s="84">
        <f t="shared" ref="K13:K77" si="1">F13-I13</f>
        <v>0</v>
      </c>
      <c r="L13" s="62"/>
      <c r="M13" s="62"/>
      <c r="N13" s="62"/>
      <c r="O13" s="62"/>
      <c r="P13" s="62"/>
      <c r="Q13" s="62"/>
      <c r="R13" s="85"/>
      <c r="S13" s="86"/>
    </row>
    <row r="14" spans="2:19" ht="18" customHeight="1">
      <c r="B14" s="87">
        <v>1100</v>
      </c>
      <c r="C14" s="88" t="s">
        <v>243</v>
      </c>
      <c r="D14" s="89">
        <f>+D15+D17+D19+D25</f>
        <v>13333402</v>
      </c>
      <c r="E14" s="89">
        <f t="shared" ref="E14:J14" si="2">+E15+E17+E19+E25</f>
        <v>-85199.83</v>
      </c>
      <c r="F14" s="89">
        <f t="shared" si="2"/>
        <v>13248202.17</v>
      </c>
      <c r="G14" s="89">
        <f t="shared" si="2"/>
        <v>0</v>
      </c>
      <c r="H14" s="89">
        <f t="shared" si="2"/>
        <v>0</v>
      </c>
      <c r="I14" s="89">
        <f t="shared" si="2"/>
        <v>13248202.17</v>
      </c>
      <c r="J14" s="89">
        <f t="shared" si="2"/>
        <v>0</v>
      </c>
      <c r="K14" s="90">
        <f t="shared" si="1"/>
        <v>0</v>
      </c>
      <c r="L14" s="62"/>
      <c r="M14" s="62"/>
      <c r="N14" s="62"/>
      <c r="O14" s="62"/>
      <c r="P14" s="62"/>
      <c r="Q14" s="62"/>
      <c r="R14" s="85"/>
      <c r="S14" s="86"/>
    </row>
    <row r="15" spans="2:19" ht="18" customHeight="1">
      <c r="B15" s="87">
        <v>1110</v>
      </c>
      <c r="C15" s="91" t="s">
        <v>244</v>
      </c>
      <c r="D15" s="89">
        <f>SUM(D16)</f>
        <v>0</v>
      </c>
      <c r="E15" s="89">
        <f t="shared" ref="E15:J15" si="3">SUM(E16)</f>
        <v>0</v>
      </c>
      <c r="F15" s="89">
        <f t="shared" si="3"/>
        <v>0</v>
      </c>
      <c r="G15" s="89">
        <f t="shared" si="3"/>
        <v>0</v>
      </c>
      <c r="H15" s="89">
        <f t="shared" si="3"/>
        <v>0</v>
      </c>
      <c r="I15" s="89">
        <f t="shared" si="3"/>
        <v>0</v>
      </c>
      <c r="J15" s="89">
        <f t="shared" si="3"/>
        <v>0</v>
      </c>
      <c r="K15" s="90">
        <f t="shared" si="1"/>
        <v>0</v>
      </c>
      <c r="L15" s="62"/>
      <c r="M15" s="62"/>
      <c r="N15" s="62"/>
      <c r="O15" s="62"/>
      <c r="P15" s="62"/>
      <c r="Q15" s="62"/>
      <c r="R15" s="85"/>
      <c r="S15" s="86"/>
    </row>
    <row r="16" spans="2:19" ht="18" customHeight="1">
      <c r="B16" s="92">
        <v>1111</v>
      </c>
      <c r="C16" s="93" t="s">
        <v>244</v>
      </c>
      <c r="D16" s="94"/>
      <c r="E16" s="94"/>
      <c r="F16" s="95">
        <f>+D16+E16</f>
        <v>0</v>
      </c>
      <c r="G16" s="94"/>
      <c r="H16" s="94"/>
      <c r="I16" s="95">
        <f>+G16+H16+J16</f>
        <v>0</v>
      </c>
      <c r="J16" s="94"/>
      <c r="K16" s="90">
        <f>F16-I16</f>
        <v>0</v>
      </c>
      <c r="L16" s="62"/>
      <c r="M16" s="62"/>
      <c r="N16" s="62"/>
      <c r="O16" s="62"/>
      <c r="P16" s="62"/>
      <c r="Q16" s="62"/>
      <c r="R16" s="85"/>
      <c r="S16" s="86"/>
    </row>
    <row r="17" spans="1:19" ht="18" customHeight="1">
      <c r="B17" s="87">
        <v>1120</v>
      </c>
      <c r="C17" s="91" t="s">
        <v>245</v>
      </c>
      <c r="D17" s="89">
        <f>SUM(D18)</f>
        <v>0</v>
      </c>
      <c r="E17" s="89">
        <f t="shared" ref="E17:J17" si="4">SUM(E18)</f>
        <v>0</v>
      </c>
      <c r="F17" s="89">
        <f t="shared" si="4"/>
        <v>0</v>
      </c>
      <c r="G17" s="89">
        <f t="shared" si="4"/>
        <v>0</v>
      </c>
      <c r="H17" s="89">
        <f t="shared" si="4"/>
        <v>0</v>
      </c>
      <c r="I17" s="89">
        <f t="shared" si="4"/>
        <v>0</v>
      </c>
      <c r="J17" s="89">
        <f t="shared" si="4"/>
        <v>0</v>
      </c>
      <c r="K17" s="90">
        <f t="shared" si="1"/>
        <v>0</v>
      </c>
      <c r="L17" s="62"/>
      <c r="M17" s="62"/>
      <c r="N17" s="62"/>
      <c r="O17" s="62"/>
      <c r="P17" s="62"/>
      <c r="Q17" s="62"/>
      <c r="R17" s="85"/>
      <c r="S17" s="86"/>
    </row>
    <row r="18" spans="1:19" ht="15">
      <c r="B18" s="96">
        <v>1121</v>
      </c>
      <c r="C18" s="97" t="s">
        <v>245</v>
      </c>
      <c r="D18" s="94"/>
      <c r="E18" s="98"/>
      <c r="F18" s="95">
        <f t="shared" ref="F18:F24" si="5">+D18+E18</f>
        <v>0</v>
      </c>
      <c r="G18" s="94"/>
      <c r="H18" s="94"/>
      <c r="I18" s="95">
        <f>+G18+H18+J18</f>
        <v>0</v>
      </c>
      <c r="J18" s="94"/>
      <c r="K18" s="90">
        <f t="shared" si="1"/>
        <v>0</v>
      </c>
      <c r="L18" s="62"/>
      <c r="M18" s="62"/>
      <c r="N18" s="62"/>
      <c r="O18" s="62"/>
      <c r="P18" s="62"/>
      <c r="Q18" s="62"/>
      <c r="R18" s="85"/>
      <c r="S18" s="86"/>
    </row>
    <row r="19" spans="1:19" ht="15">
      <c r="B19" s="87">
        <v>1130</v>
      </c>
      <c r="C19" s="91" t="s">
        <v>1079</v>
      </c>
      <c r="D19" s="89">
        <f>SUM(D20:D24)</f>
        <v>13333402</v>
      </c>
      <c r="E19" s="89">
        <f t="shared" ref="E19:J19" si="6">SUM(E20:E24)</f>
        <v>-85199.83</v>
      </c>
      <c r="F19" s="89">
        <f t="shared" si="6"/>
        <v>13248202.17</v>
      </c>
      <c r="G19" s="89">
        <f t="shared" si="6"/>
        <v>0</v>
      </c>
      <c r="H19" s="89">
        <f t="shared" si="6"/>
        <v>0</v>
      </c>
      <c r="I19" s="89">
        <f t="shared" si="6"/>
        <v>13248202.17</v>
      </c>
      <c r="J19" s="89">
        <f t="shared" si="6"/>
        <v>0</v>
      </c>
      <c r="K19" s="90">
        <f t="shared" si="1"/>
        <v>0</v>
      </c>
      <c r="L19" s="62"/>
      <c r="M19" s="62"/>
      <c r="N19" s="62"/>
      <c r="O19" s="62"/>
      <c r="P19" s="62"/>
      <c r="Q19" s="62"/>
      <c r="R19" s="85"/>
      <c r="S19" s="86"/>
    </row>
    <row r="20" spans="1:19" ht="18" customHeight="1">
      <c r="B20" s="92">
        <v>1131</v>
      </c>
      <c r="C20" s="93" t="s">
        <v>246</v>
      </c>
      <c r="D20" s="94">
        <v>13333402</v>
      </c>
      <c r="E20" s="94">
        <v>-85199.83</v>
      </c>
      <c r="F20" s="95">
        <f t="shared" si="5"/>
        <v>13248202.17</v>
      </c>
      <c r="G20" s="94">
        <v>0</v>
      </c>
      <c r="H20" s="94">
        <v>0</v>
      </c>
      <c r="I20" s="95">
        <v>13248202.17</v>
      </c>
      <c r="J20" s="94"/>
      <c r="K20" s="90">
        <f t="shared" si="1"/>
        <v>0</v>
      </c>
      <c r="L20" s="62"/>
      <c r="M20" s="62"/>
      <c r="N20" s="62"/>
      <c r="O20" s="62"/>
      <c r="P20" s="62"/>
      <c r="Q20" s="62"/>
      <c r="R20" s="85"/>
      <c r="S20" s="86"/>
    </row>
    <row r="21" spans="1:19" ht="18" customHeight="1">
      <c r="B21" s="92">
        <v>1132</v>
      </c>
      <c r="C21" s="93" t="s">
        <v>247</v>
      </c>
      <c r="D21" s="94"/>
      <c r="E21" s="94"/>
      <c r="F21" s="95">
        <f t="shared" si="5"/>
        <v>0</v>
      </c>
      <c r="G21" s="94"/>
      <c r="H21" s="94"/>
      <c r="I21" s="95">
        <f>+G21+H21+J21</f>
        <v>0</v>
      </c>
      <c r="J21" s="94"/>
      <c r="K21" s="90">
        <f t="shared" si="1"/>
        <v>0</v>
      </c>
      <c r="L21" s="62"/>
      <c r="M21" s="62"/>
      <c r="N21" s="62"/>
      <c r="O21" s="62"/>
      <c r="P21" s="62"/>
      <c r="Q21" s="62"/>
      <c r="R21" s="85"/>
      <c r="S21" s="86"/>
    </row>
    <row r="22" spans="1:19" ht="18" customHeight="1">
      <c r="B22" s="92">
        <v>1133</v>
      </c>
      <c r="C22" s="93" t="s">
        <v>248</v>
      </c>
      <c r="D22" s="94"/>
      <c r="E22" s="94"/>
      <c r="F22" s="95">
        <f t="shared" si="5"/>
        <v>0</v>
      </c>
      <c r="G22" s="94"/>
      <c r="H22" s="94"/>
      <c r="I22" s="95">
        <f>+G22+H22+J22</f>
        <v>0</v>
      </c>
      <c r="J22" s="94"/>
      <c r="K22" s="90">
        <f t="shared" si="1"/>
        <v>0</v>
      </c>
      <c r="L22" s="62"/>
      <c r="M22" s="62"/>
      <c r="N22" s="62"/>
      <c r="O22" s="62"/>
      <c r="P22" s="62"/>
      <c r="Q22" s="62"/>
      <c r="R22" s="85"/>
      <c r="S22" s="86"/>
    </row>
    <row r="23" spans="1:19" ht="18" customHeight="1">
      <c r="B23" s="92">
        <v>1134</v>
      </c>
      <c r="C23" s="93" t="s">
        <v>249</v>
      </c>
      <c r="D23" s="94"/>
      <c r="E23" s="94"/>
      <c r="F23" s="95">
        <f t="shared" si="5"/>
        <v>0</v>
      </c>
      <c r="G23" s="94"/>
      <c r="H23" s="94"/>
      <c r="I23" s="95">
        <f>+G23+H23+J23</f>
        <v>0</v>
      </c>
      <c r="J23" s="94"/>
      <c r="K23" s="90">
        <f t="shared" si="1"/>
        <v>0</v>
      </c>
      <c r="L23" s="62"/>
      <c r="M23" s="62"/>
      <c r="N23" s="62"/>
      <c r="O23" s="62"/>
      <c r="P23" s="62"/>
      <c r="Q23" s="62"/>
      <c r="R23" s="85"/>
      <c r="S23" s="86"/>
    </row>
    <row r="24" spans="1:19" ht="18" customHeight="1">
      <c r="B24" s="92">
        <v>1135</v>
      </c>
      <c r="C24" s="93" t="s">
        <v>250</v>
      </c>
      <c r="D24" s="94"/>
      <c r="E24" s="94"/>
      <c r="F24" s="95">
        <f t="shared" si="5"/>
        <v>0</v>
      </c>
      <c r="G24" s="94"/>
      <c r="H24" s="94"/>
      <c r="I24" s="95">
        <f>+G24+H24+J24</f>
        <v>0</v>
      </c>
      <c r="J24" s="94"/>
      <c r="K24" s="90">
        <f t="shared" si="1"/>
        <v>0</v>
      </c>
      <c r="L24" s="62"/>
      <c r="M24" s="62"/>
      <c r="N24" s="62"/>
      <c r="O24" s="62"/>
      <c r="P24" s="62"/>
      <c r="Q24" s="62"/>
      <c r="R24" s="85"/>
      <c r="S24" s="86"/>
    </row>
    <row r="25" spans="1:19" ht="18" customHeight="1">
      <c r="B25" s="87">
        <v>1140</v>
      </c>
      <c r="C25" s="91" t="s">
        <v>251</v>
      </c>
      <c r="D25" s="89">
        <f>SUM(D26)</f>
        <v>0</v>
      </c>
      <c r="E25" s="89">
        <f t="shared" ref="E25:J25" si="7">SUM(E26)</f>
        <v>0</v>
      </c>
      <c r="F25" s="89">
        <f t="shared" si="7"/>
        <v>0</v>
      </c>
      <c r="G25" s="89">
        <f t="shared" si="7"/>
        <v>0</v>
      </c>
      <c r="H25" s="89">
        <f t="shared" si="7"/>
        <v>0</v>
      </c>
      <c r="I25" s="89">
        <f t="shared" si="7"/>
        <v>0</v>
      </c>
      <c r="J25" s="89">
        <f t="shared" si="7"/>
        <v>0</v>
      </c>
      <c r="K25" s="90">
        <f t="shared" si="1"/>
        <v>0</v>
      </c>
      <c r="L25" s="62"/>
      <c r="M25" s="62"/>
      <c r="N25" s="62"/>
      <c r="O25" s="62"/>
      <c r="P25" s="62"/>
      <c r="Q25" s="62"/>
      <c r="R25" s="85"/>
      <c r="S25" s="86"/>
    </row>
    <row r="26" spans="1:19" ht="13.5" customHeight="1">
      <c r="B26" s="92">
        <v>1141</v>
      </c>
      <c r="C26" s="93" t="s">
        <v>251</v>
      </c>
      <c r="D26" s="94"/>
      <c r="E26" s="94"/>
      <c r="F26" s="95">
        <f>+D26+E26</f>
        <v>0</v>
      </c>
      <c r="G26" s="94"/>
      <c r="H26" s="94"/>
      <c r="I26" s="95">
        <f>+G26+H26+J26</f>
        <v>0</v>
      </c>
      <c r="J26" s="94"/>
      <c r="K26" s="90">
        <f t="shared" si="1"/>
        <v>0</v>
      </c>
      <c r="L26" s="62"/>
      <c r="M26" s="62"/>
      <c r="N26" s="62"/>
      <c r="O26" s="62"/>
      <c r="P26" s="62"/>
      <c r="Q26" s="62"/>
      <c r="R26" s="85"/>
      <c r="S26" s="86"/>
    </row>
    <row r="27" spans="1:19" ht="13.5" customHeight="1">
      <c r="B27" s="87">
        <v>1200</v>
      </c>
      <c r="C27" s="99" t="s">
        <v>252</v>
      </c>
      <c r="D27" s="89">
        <f>+D28+D30+D34+D36</f>
        <v>108000</v>
      </c>
      <c r="E27" s="89">
        <f t="shared" ref="E27:J27" si="8">+E28+E30+E34+E36</f>
        <v>-108000</v>
      </c>
      <c r="F27" s="89">
        <f t="shared" si="8"/>
        <v>0</v>
      </c>
      <c r="G27" s="89">
        <f t="shared" si="8"/>
        <v>0</v>
      </c>
      <c r="H27" s="89">
        <f t="shared" si="8"/>
        <v>0</v>
      </c>
      <c r="I27" s="89">
        <f t="shared" si="8"/>
        <v>0</v>
      </c>
      <c r="J27" s="89">
        <f t="shared" si="8"/>
        <v>0</v>
      </c>
      <c r="K27" s="90">
        <f t="shared" si="1"/>
        <v>0</v>
      </c>
      <c r="L27" s="62"/>
      <c r="M27" s="62"/>
      <c r="N27" s="62"/>
      <c r="O27" s="62"/>
      <c r="P27" s="62"/>
      <c r="Q27" s="62"/>
      <c r="R27" s="85"/>
      <c r="S27" s="86"/>
    </row>
    <row r="28" spans="1:19" ht="14.25" customHeight="1">
      <c r="B28" s="87">
        <v>1210</v>
      </c>
      <c r="C28" s="91" t="s">
        <v>253</v>
      </c>
      <c r="D28" s="89">
        <f>SUM(D29)</f>
        <v>108000</v>
      </c>
      <c r="E28" s="89">
        <f t="shared" ref="E28:J28" si="9">SUM(E29)</f>
        <v>-108000</v>
      </c>
      <c r="F28" s="89">
        <f t="shared" si="9"/>
        <v>0</v>
      </c>
      <c r="G28" s="89">
        <f t="shared" si="9"/>
        <v>0</v>
      </c>
      <c r="H28" s="89">
        <f t="shared" si="9"/>
        <v>0</v>
      </c>
      <c r="I28" s="89">
        <f t="shared" si="9"/>
        <v>0</v>
      </c>
      <c r="J28" s="89">
        <f t="shared" si="9"/>
        <v>0</v>
      </c>
      <c r="K28" s="90">
        <f t="shared" si="1"/>
        <v>0</v>
      </c>
      <c r="L28" s="62"/>
      <c r="M28" s="62"/>
      <c r="N28" s="62"/>
      <c r="O28" s="62"/>
      <c r="P28" s="62"/>
      <c r="Q28" s="62"/>
      <c r="R28" s="85"/>
      <c r="S28" s="86"/>
    </row>
    <row r="29" spans="1:19" ht="14.25" customHeight="1">
      <c r="A29" s="100"/>
      <c r="B29" s="92">
        <v>1211</v>
      </c>
      <c r="C29" s="93" t="s">
        <v>254</v>
      </c>
      <c r="D29" s="94">
        <v>108000</v>
      </c>
      <c r="E29" s="94">
        <v>-108000</v>
      </c>
      <c r="F29" s="95">
        <f>+D29+E29</f>
        <v>0</v>
      </c>
      <c r="G29" s="94"/>
      <c r="H29" s="94"/>
      <c r="I29" s="95">
        <f>+G29+H29+J29</f>
        <v>0</v>
      </c>
      <c r="J29" s="94"/>
      <c r="K29" s="90">
        <f t="shared" si="1"/>
        <v>0</v>
      </c>
      <c r="L29" s="62"/>
      <c r="M29" s="62"/>
      <c r="N29" s="62"/>
      <c r="O29" s="62"/>
      <c r="P29" s="62"/>
      <c r="Q29" s="62"/>
      <c r="R29" s="85"/>
      <c r="S29" s="86"/>
    </row>
    <row r="30" spans="1:19" ht="14.25" customHeight="1">
      <c r="B30" s="87">
        <v>1220</v>
      </c>
      <c r="C30" s="91" t="s">
        <v>255</v>
      </c>
      <c r="D30" s="89">
        <f>SUM(D31:D33)</f>
        <v>0</v>
      </c>
      <c r="E30" s="89">
        <f t="shared" ref="E30:J30" si="10">SUM(E31:E33)</f>
        <v>0</v>
      </c>
      <c r="F30" s="89">
        <f t="shared" si="10"/>
        <v>0</v>
      </c>
      <c r="G30" s="89">
        <f t="shared" si="10"/>
        <v>0</v>
      </c>
      <c r="H30" s="89">
        <f t="shared" si="10"/>
        <v>0</v>
      </c>
      <c r="I30" s="89">
        <f t="shared" si="10"/>
        <v>0</v>
      </c>
      <c r="J30" s="89">
        <f t="shared" si="10"/>
        <v>0</v>
      </c>
      <c r="K30" s="90">
        <f t="shared" si="1"/>
        <v>0</v>
      </c>
      <c r="L30" s="62"/>
      <c r="M30" s="62"/>
      <c r="N30" s="62"/>
      <c r="O30" s="62"/>
      <c r="P30" s="62"/>
      <c r="Q30" s="62"/>
      <c r="R30" s="85"/>
      <c r="S30" s="86"/>
    </row>
    <row r="31" spans="1:19" ht="18" customHeight="1">
      <c r="B31" s="92">
        <v>1221</v>
      </c>
      <c r="C31" s="93" t="s">
        <v>256</v>
      </c>
      <c r="D31" s="94"/>
      <c r="E31" s="94"/>
      <c r="F31" s="95">
        <f>+D31+E31</f>
        <v>0</v>
      </c>
      <c r="G31" s="94"/>
      <c r="H31" s="94"/>
      <c r="I31" s="95">
        <f>+G31+H31+J31</f>
        <v>0</v>
      </c>
      <c r="J31" s="94"/>
      <c r="K31" s="90">
        <f t="shared" si="1"/>
        <v>0</v>
      </c>
      <c r="L31" s="62"/>
      <c r="M31" s="62"/>
      <c r="N31" s="62"/>
      <c r="O31" s="62"/>
      <c r="P31" s="62"/>
      <c r="Q31" s="62"/>
      <c r="R31" s="85"/>
      <c r="S31" s="86"/>
    </row>
    <row r="32" spans="1:19" ht="18" customHeight="1">
      <c r="B32" s="92">
        <v>1222</v>
      </c>
      <c r="C32" s="93" t="s">
        <v>257</v>
      </c>
      <c r="D32" s="94"/>
      <c r="E32" s="94"/>
      <c r="F32" s="95">
        <f>+D32+E32</f>
        <v>0</v>
      </c>
      <c r="G32" s="94"/>
      <c r="H32" s="94"/>
      <c r="I32" s="95">
        <f>+G32+H32+J32</f>
        <v>0</v>
      </c>
      <c r="J32" s="94"/>
      <c r="K32" s="90">
        <f t="shared" si="1"/>
        <v>0</v>
      </c>
      <c r="L32" s="62"/>
      <c r="M32" s="62"/>
      <c r="N32" s="62"/>
      <c r="O32" s="62"/>
      <c r="P32" s="62"/>
      <c r="Q32" s="62"/>
      <c r="R32" s="85"/>
      <c r="S32" s="86"/>
    </row>
    <row r="33" spans="1:19" ht="18" customHeight="1">
      <c r="A33" s="63" t="s">
        <v>258</v>
      </c>
      <c r="B33" s="92">
        <v>1223</v>
      </c>
      <c r="C33" s="93" t="s">
        <v>259</v>
      </c>
      <c r="D33" s="94"/>
      <c r="E33" s="94"/>
      <c r="F33" s="95">
        <f>+D33+E33</f>
        <v>0</v>
      </c>
      <c r="G33" s="94"/>
      <c r="H33" s="94"/>
      <c r="I33" s="95">
        <f>+G33+H33+J33</f>
        <v>0</v>
      </c>
      <c r="J33" s="94"/>
      <c r="K33" s="90">
        <f t="shared" si="1"/>
        <v>0</v>
      </c>
      <c r="L33" s="62"/>
      <c r="M33" s="62"/>
      <c r="N33" s="62"/>
      <c r="O33" s="62"/>
      <c r="P33" s="62"/>
      <c r="Q33" s="62"/>
      <c r="R33" s="85"/>
      <c r="S33" s="86"/>
    </row>
    <row r="34" spans="1:19" ht="18" customHeight="1">
      <c r="B34" s="87">
        <v>1230</v>
      </c>
      <c r="C34" s="91" t="s">
        <v>260</v>
      </c>
      <c r="D34" s="89">
        <f>SUM(D35)</f>
        <v>0</v>
      </c>
      <c r="E34" s="89">
        <f t="shared" ref="E34:J34" si="11">SUM(E35)</f>
        <v>0</v>
      </c>
      <c r="F34" s="89">
        <f t="shared" si="11"/>
        <v>0</v>
      </c>
      <c r="G34" s="89">
        <f t="shared" si="11"/>
        <v>0</v>
      </c>
      <c r="H34" s="89">
        <f t="shared" si="11"/>
        <v>0</v>
      </c>
      <c r="I34" s="89">
        <f t="shared" si="11"/>
        <v>0</v>
      </c>
      <c r="J34" s="89">
        <f t="shared" si="11"/>
        <v>0</v>
      </c>
      <c r="K34" s="90">
        <f t="shared" si="1"/>
        <v>0</v>
      </c>
      <c r="L34" s="62"/>
      <c r="M34" s="62"/>
      <c r="N34" s="62"/>
      <c r="O34" s="62"/>
      <c r="P34" s="62"/>
      <c r="Q34" s="62"/>
      <c r="R34" s="85"/>
      <c r="S34" s="86"/>
    </row>
    <row r="35" spans="1:19" ht="18" customHeight="1">
      <c r="B35" s="92">
        <v>1231</v>
      </c>
      <c r="C35" s="93" t="s">
        <v>261</v>
      </c>
      <c r="D35" s="94"/>
      <c r="E35" s="94"/>
      <c r="F35" s="95">
        <f>+D35+E35</f>
        <v>0</v>
      </c>
      <c r="G35" s="94"/>
      <c r="H35" s="94"/>
      <c r="I35" s="95">
        <f>+G35+H35+J35</f>
        <v>0</v>
      </c>
      <c r="J35" s="94"/>
      <c r="K35" s="90">
        <f t="shared" si="1"/>
        <v>0</v>
      </c>
      <c r="L35" s="62"/>
      <c r="M35" s="62"/>
      <c r="N35" s="62"/>
      <c r="O35" s="62"/>
      <c r="P35" s="62"/>
      <c r="Q35" s="62"/>
      <c r="R35" s="85"/>
      <c r="S35" s="86"/>
    </row>
    <row r="36" spans="1:19" ht="29.25" customHeight="1">
      <c r="B36" s="87">
        <v>1240</v>
      </c>
      <c r="C36" s="91" t="s">
        <v>262</v>
      </c>
      <c r="D36" s="89">
        <f>SUM(D37)</f>
        <v>0</v>
      </c>
      <c r="E36" s="89">
        <f t="shared" ref="E36:J36" si="12">SUM(E37)</f>
        <v>0</v>
      </c>
      <c r="F36" s="89">
        <f t="shared" si="12"/>
        <v>0</v>
      </c>
      <c r="G36" s="89">
        <f t="shared" si="12"/>
        <v>0</v>
      </c>
      <c r="H36" s="89">
        <f t="shared" si="12"/>
        <v>0</v>
      </c>
      <c r="I36" s="89">
        <f t="shared" si="12"/>
        <v>0</v>
      </c>
      <c r="J36" s="89">
        <f t="shared" si="12"/>
        <v>0</v>
      </c>
      <c r="K36" s="90">
        <f t="shared" si="1"/>
        <v>0</v>
      </c>
      <c r="L36" s="62"/>
      <c r="M36" s="62"/>
      <c r="N36" s="62"/>
      <c r="O36" s="62"/>
      <c r="P36" s="62"/>
      <c r="Q36" s="62"/>
      <c r="R36" s="85"/>
      <c r="S36" s="86"/>
    </row>
    <row r="37" spans="1:19" ht="18" customHeight="1">
      <c r="B37" s="92">
        <v>1241</v>
      </c>
      <c r="C37" s="93" t="s">
        <v>263</v>
      </c>
      <c r="D37" s="94"/>
      <c r="E37" s="94"/>
      <c r="F37" s="95">
        <f>+D37+E37</f>
        <v>0</v>
      </c>
      <c r="G37" s="94"/>
      <c r="H37" s="94"/>
      <c r="I37" s="95">
        <f>+G37+H37+J37</f>
        <v>0</v>
      </c>
      <c r="J37" s="94"/>
      <c r="K37" s="90">
        <f t="shared" si="1"/>
        <v>0</v>
      </c>
      <c r="L37" s="62"/>
      <c r="M37" s="62"/>
      <c r="N37" s="62"/>
      <c r="O37" s="62"/>
      <c r="P37" s="62"/>
      <c r="Q37" s="62"/>
      <c r="R37" s="85"/>
      <c r="S37" s="86"/>
    </row>
    <row r="38" spans="1:19" ht="18" customHeight="1">
      <c r="B38" s="87">
        <v>1300</v>
      </c>
      <c r="C38" s="99" t="s">
        <v>264</v>
      </c>
      <c r="D38" s="89">
        <f>+D39+D43+D49+D51+D61+D63+D65+D67</f>
        <v>3626588</v>
      </c>
      <c r="E38" s="89">
        <f t="shared" ref="E38:J38" si="13">+E39+E43+E49+E51+E61+E63+E65+E67</f>
        <v>211881.61000000002</v>
      </c>
      <c r="F38" s="89">
        <f t="shared" si="13"/>
        <v>3838469.61</v>
      </c>
      <c r="G38" s="89">
        <f t="shared" si="13"/>
        <v>0</v>
      </c>
      <c r="H38" s="89">
        <f t="shared" si="13"/>
        <v>0</v>
      </c>
      <c r="I38" s="89">
        <f t="shared" si="13"/>
        <v>3838469.61</v>
      </c>
      <c r="J38" s="89">
        <f t="shared" si="13"/>
        <v>0</v>
      </c>
      <c r="K38" s="90">
        <f t="shared" si="1"/>
        <v>0</v>
      </c>
      <c r="L38" s="62"/>
      <c r="M38" s="62"/>
      <c r="N38" s="62"/>
      <c r="O38" s="62"/>
      <c r="P38" s="62"/>
      <c r="Q38" s="62"/>
      <c r="R38" s="85"/>
      <c r="S38" s="86"/>
    </row>
    <row r="39" spans="1:19" ht="18" customHeight="1">
      <c r="B39" s="87">
        <v>1310</v>
      </c>
      <c r="C39" s="91" t="s">
        <v>265</v>
      </c>
      <c r="D39" s="89">
        <f>SUM(D40:D42)</f>
        <v>0</v>
      </c>
      <c r="E39" s="89">
        <f t="shared" ref="E39:J39" si="14">SUM(E40:E42)</f>
        <v>0</v>
      </c>
      <c r="F39" s="89">
        <f t="shared" si="14"/>
        <v>0</v>
      </c>
      <c r="G39" s="89">
        <f t="shared" si="14"/>
        <v>0</v>
      </c>
      <c r="H39" s="89">
        <f t="shared" si="14"/>
        <v>0</v>
      </c>
      <c r="I39" s="89">
        <f t="shared" si="14"/>
        <v>0</v>
      </c>
      <c r="J39" s="89">
        <f t="shared" si="14"/>
        <v>0</v>
      </c>
      <c r="K39" s="90">
        <f t="shared" si="1"/>
        <v>0</v>
      </c>
      <c r="L39" s="62"/>
      <c r="M39" s="62"/>
      <c r="N39" s="62"/>
      <c r="O39" s="62"/>
      <c r="P39" s="62"/>
      <c r="Q39" s="62"/>
      <c r="R39" s="85"/>
      <c r="S39" s="86"/>
    </row>
    <row r="40" spans="1:19" ht="18" customHeight="1">
      <c r="B40" s="92">
        <v>1311</v>
      </c>
      <c r="C40" s="93" t="s">
        <v>266</v>
      </c>
      <c r="D40" s="94"/>
      <c r="E40" s="94"/>
      <c r="F40" s="95">
        <f>+D40+E40</f>
        <v>0</v>
      </c>
      <c r="G40" s="94"/>
      <c r="H40" s="94"/>
      <c r="I40" s="95">
        <f>+G40+H40+J40</f>
        <v>0</v>
      </c>
      <c r="J40" s="94"/>
      <c r="K40" s="90">
        <f t="shared" si="1"/>
        <v>0</v>
      </c>
      <c r="L40" s="62"/>
      <c r="M40" s="62"/>
      <c r="N40" s="62"/>
      <c r="O40" s="62"/>
      <c r="P40" s="62"/>
      <c r="Q40" s="62"/>
      <c r="R40" s="85"/>
      <c r="S40" s="86"/>
    </row>
    <row r="41" spans="1:19" ht="18" customHeight="1">
      <c r="B41" s="92">
        <v>1312</v>
      </c>
      <c r="C41" s="93" t="s">
        <v>267</v>
      </c>
      <c r="D41" s="94"/>
      <c r="E41" s="94"/>
      <c r="F41" s="95">
        <f>+D41+E41</f>
        <v>0</v>
      </c>
      <c r="G41" s="94"/>
      <c r="H41" s="94"/>
      <c r="I41" s="95">
        <f>+G41+H41+J41</f>
        <v>0</v>
      </c>
      <c r="J41" s="94"/>
      <c r="K41" s="90">
        <f t="shared" si="1"/>
        <v>0</v>
      </c>
      <c r="L41" s="62"/>
      <c r="M41" s="62"/>
      <c r="N41" s="62"/>
      <c r="O41" s="62"/>
      <c r="P41" s="62"/>
      <c r="Q41" s="62"/>
      <c r="R41" s="85"/>
      <c r="S41" s="86"/>
    </row>
    <row r="42" spans="1:19" ht="18" customHeight="1">
      <c r="B42" s="92">
        <v>1313</v>
      </c>
      <c r="C42" s="93" t="s">
        <v>268</v>
      </c>
      <c r="D42" s="94"/>
      <c r="E42" s="94"/>
      <c r="F42" s="95">
        <f>+D42+E42</f>
        <v>0</v>
      </c>
      <c r="G42" s="94"/>
      <c r="H42" s="94"/>
      <c r="I42" s="95">
        <f>+G42+H42+J42</f>
        <v>0</v>
      </c>
      <c r="J42" s="94"/>
      <c r="K42" s="90">
        <f t="shared" si="1"/>
        <v>0</v>
      </c>
      <c r="L42" s="62"/>
      <c r="M42" s="62"/>
      <c r="N42" s="62"/>
      <c r="O42" s="62"/>
      <c r="P42" s="62"/>
      <c r="Q42" s="62"/>
      <c r="R42" s="85"/>
      <c r="S42" s="86"/>
    </row>
    <row r="43" spans="1:19" ht="15">
      <c r="A43" s="100"/>
      <c r="B43" s="87">
        <v>1320</v>
      </c>
      <c r="C43" s="91" t="s">
        <v>269</v>
      </c>
      <c r="D43" s="89">
        <f>SUM(D44:D48)</f>
        <v>3362588</v>
      </c>
      <c r="E43" s="89">
        <f t="shared" ref="E43:J43" si="15">SUM(E44:E48)</f>
        <v>23028.38</v>
      </c>
      <c r="F43" s="89">
        <f t="shared" si="15"/>
        <v>3385616.38</v>
      </c>
      <c r="G43" s="89">
        <f t="shared" si="15"/>
        <v>0</v>
      </c>
      <c r="H43" s="89">
        <f t="shared" si="15"/>
        <v>0</v>
      </c>
      <c r="I43" s="89">
        <f t="shared" si="15"/>
        <v>3385616.38</v>
      </c>
      <c r="J43" s="89">
        <f t="shared" si="15"/>
        <v>0</v>
      </c>
      <c r="K43" s="90">
        <f t="shared" si="1"/>
        <v>0</v>
      </c>
      <c r="L43" s="62"/>
      <c r="M43" s="62"/>
      <c r="N43" s="62"/>
      <c r="O43" s="62"/>
      <c r="P43" s="62"/>
      <c r="Q43" s="62"/>
      <c r="R43" s="85"/>
      <c r="S43" s="86"/>
    </row>
    <row r="44" spans="1:19" ht="15">
      <c r="B44" s="92">
        <v>1321</v>
      </c>
      <c r="C44" s="93" t="s">
        <v>270</v>
      </c>
      <c r="D44" s="94">
        <v>950296</v>
      </c>
      <c r="E44" s="94">
        <v>10871.04</v>
      </c>
      <c r="F44" s="95">
        <f>+D44+E44</f>
        <v>961167.04</v>
      </c>
      <c r="G44" s="94"/>
      <c r="H44" s="94"/>
      <c r="I44" s="95">
        <v>961167.04</v>
      </c>
      <c r="J44" s="94"/>
      <c r="K44" s="90">
        <f t="shared" si="1"/>
        <v>0</v>
      </c>
      <c r="L44" s="62"/>
      <c r="M44" s="62"/>
      <c r="N44" s="62"/>
      <c r="O44" s="62"/>
      <c r="P44" s="62"/>
      <c r="Q44" s="62"/>
      <c r="R44" s="85"/>
      <c r="S44" s="86"/>
    </row>
    <row r="45" spans="1:19" ht="15">
      <c r="B45" s="92">
        <v>1322</v>
      </c>
      <c r="C45" s="93" t="s">
        <v>271</v>
      </c>
      <c r="D45" s="94">
        <v>2412292</v>
      </c>
      <c r="E45" s="94">
        <v>12157.34</v>
      </c>
      <c r="F45" s="95">
        <f>+D45+E45</f>
        <v>2424449.34</v>
      </c>
      <c r="G45" s="94"/>
      <c r="H45" s="94"/>
      <c r="I45" s="95">
        <v>2424449.34</v>
      </c>
      <c r="J45" s="94"/>
      <c r="K45" s="90">
        <f t="shared" si="1"/>
        <v>0</v>
      </c>
      <c r="L45" s="62"/>
      <c r="M45" s="62"/>
      <c r="N45" s="62"/>
      <c r="O45" s="62"/>
      <c r="P45" s="62"/>
      <c r="Q45" s="62"/>
      <c r="R45" s="85"/>
      <c r="S45" s="86"/>
    </row>
    <row r="46" spans="1:19" ht="15">
      <c r="B46" s="92">
        <v>1323</v>
      </c>
      <c r="C46" s="93" t="s">
        <v>272</v>
      </c>
      <c r="D46" s="94"/>
      <c r="E46" s="94"/>
      <c r="F46" s="95">
        <f>+D46+E46</f>
        <v>0</v>
      </c>
      <c r="G46" s="94"/>
      <c r="H46" s="94"/>
      <c r="I46" s="95">
        <f>+G46+H46+J46</f>
        <v>0</v>
      </c>
      <c r="J46" s="94"/>
      <c r="K46" s="90">
        <f t="shared" si="1"/>
        <v>0</v>
      </c>
      <c r="L46" s="62"/>
      <c r="M46" s="62"/>
      <c r="N46" s="62"/>
      <c r="O46" s="62"/>
      <c r="P46" s="62"/>
      <c r="Q46" s="62"/>
      <c r="R46" s="85"/>
      <c r="S46" s="86"/>
    </row>
    <row r="47" spans="1:19" ht="18" customHeight="1">
      <c r="B47" s="92">
        <v>1324</v>
      </c>
      <c r="C47" s="93" t="s">
        <v>273</v>
      </c>
      <c r="D47" s="94"/>
      <c r="E47" s="94"/>
      <c r="F47" s="95">
        <f>+D47+E47</f>
        <v>0</v>
      </c>
      <c r="G47" s="94"/>
      <c r="H47" s="94"/>
      <c r="I47" s="95">
        <f>+G47+H47+J47</f>
        <v>0</v>
      </c>
      <c r="J47" s="94"/>
      <c r="K47" s="90">
        <f t="shared" si="1"/>
        <v>0</v>
      </c>
      <c r="L47" s="62"/>
      <c r="M47" s="62"/>
      <c r="N47" s="62"/>
      <c r="O47" s="62"/>
      <c r="P47" s="62"/>
      <c r="Q47" s="62"/>
      <c r="R47" s="85"/>
      <c r="S47" s="86"/>
    </row>
    <row r="48" spans="1:19" ht="18" customHeight="1">
      <c r="B48" s="92">
        <v>1325</v>
      </c>
      <c r="C48" s="93" t="s">
        <v>274</v>
      </c>
      <c r="D48" s="94"/>
      <c r="E48" s="94"/>
      <c r="F48" s="95">
        <f>+D48+E48</f>
        <v>0</v>
      </c>
      <c r="G48" s="94"/>
      <c r="H48" s="94"/>
      <c r="I48" s="95">
        <f>+G48+H48+J48</f>
        <v>0</v>
      </c>
      <c r="J48" s="94"/>
      <c r="K48" s="90">
        <f t="shared" si="1"/>
        <v>0</v>
      </c>
      <c r="L48" s="62"/>
      <c r="M48" s="62"/>
      <c r="N48" s="62"/>
      <c r="O48" s="62"/>
      <c r="P48" s="62"/>
      <c r="Q48" s="62"/>
      <c r="R48" s="85"/>
      <c r="S48" s="86"/>
    </row>
    <row r="49" spans="2:19" ht="18" customHeight="1">
      <c r="B49" s="87">
        <v>1330</v>
      </c>
      <c r="C49" s="91" t="s">
        <v>275</v>
      </c>
      <c r="D49" s="89">
        <f>SUM(D50)</f>
        <v>0</v>
      </c>
      <c r="E49" s="89">
        <f t="shared" ref="E49:J49" si="16">SUM(E50)</f>
        <v>0</v>
      </c>
      <c r="F49" s="89">
        <f t="shared" si="16"/>
        <v>0</v>
      </c>
      <c r="G49" s="89">
        <f t="shared" si="16"/>
        <v>0</v>
      </c>
      <c r="H49" s="89">
        <f t="shared" si="16"/>
        <v>0</v>
      </c>
      <c r="I49" s="89">
        <f t="shared" si="16"/>
        <v>0</v>
      </c>
      <c r="J49" s="89">
        <f t="shared" si="16"/>
        <v>0</v>
      </c>
      <c r="K49" s="90">
        <f t="shared" si="1"/>
        <v>0</v>
      </c>
      <c r="L49" s="62"/>
      <c r="M49" s="62"/>
      <c r="N49" s="62"/>
      <c r="O49" s="62"/>
      <c r="P49" s="62"/>
      <c r="Q49" s="62"/>
      <c r="R49" s="85"/>
      <c r="S49" s="86"/>
    </row>
    <row r="50" spans="2:19" ht="16.5" customHeight="1">
      <c r="B50" s="92">
        <v>1331</v>
      </c>
      <c r="C50" s="93" t="s">
        <v>276</v>
      </c>
      <c r="D50" s="94"/>
      <c r="E50" s="94"/>
      <c r="F50" s="95">
        <f t="shared" ref="F50:F60" si="17">+D50+E50</f>
        <v>0</v>
      </c>
      <c r="G50" s="94"/>
      <c r="H50" s="94"/>
      <c r="I50" s="95">
        <f>+G50+H50+J50</f>
        <v>0</v>
      </c>
      <c r="J50" s="94"/>
      <c r="K50" s="90">
        <f t="shared" si="1"/>
        <v>0</v>
      </c>
      <c r="L50" s="62"/>
      <c r="M50" s="62"/>
      <c r="N50" s="62"/>
      <c r="O50" s="62"/>
      <c r="P50" s="62"/>
      <c r="Q50" s="62"/>
      <c r="R50" s="85"/>
      <c r="S50" s="86"/>
    </row>
    <row r="51" spans="2:19" ht="18" customHeight="1">
      <c r="B51" s="87">
        <v>1340</v>
      </c>
      <c r="C51" s="91" t="s">
        <v>277</v>
      </c>
      <c r="D51" s="89">
        <f>SUM(D52:D60)</f>
        <v>264000</v>
      </c>
      <c r="E51" s="89">
        <f t="shared" ref="E51:J51" si="18">SUM(E52:E60)</f>
        <v>188853.23</v>
      </c>
      <c r="F51" s="89">
        <f t="shared" si="18"/>
        <v>452853.23</v>
      </c>
      <c r="G51" s="89">
        <f t="shared" si="18"/>
        <v>0</v>
      </c>
      <c r="H51" s="89">
        <f t="shared" si="18"/>
        <v>0</v>
      </c>
      <c r="I51" s="89">
        <f t="shared" si="18"/>
        <v>452853.23</v>
      </c>
      <c r="J51" s="89">
        <f t="shared" si="18"/>
        <v>0</v>
      </c>
      <c r="K51" s="90">
        <f t="shared" si="1"/>
        <v>0</v>
      </c>
      <c r="L51" s="62"/>
      <c r="M51" s="62"/>
      <c r="N51" s="62"/>
      <c r="O51" s="62"/>
      <c r="P51" s="62"/>
      <c r="Q51" s="62"/>
      <c r="R51" s="85"/>
      <c r="S51" s="86"/>
    </row>
    <row r="52" spans="2:19" ht="18" customHeight="1">
      <c r="B52" s="92">
        <v>1341</v>
      </c>
      <c r="C52" s="93" t="s">
        <v>278</v>
      </c>
      <c r="D52" s="94"/>
      <c r="E52" s="94"/>
      <c r="F52" s="95">
        <f t="shared" si="17"/>
        <v>0</v>
      </c>
      <c r="G52" s="94"/>
      <c r="H52" s="94"/>
      <c r="I52" s="95">
        <f t="shared" ref="I52:I60" si="19">+G52+H52+J52</f>
        <v>0</v>
      </c>
      <c r="J52" s="94"/>
      <c r="K52" s="90">
        <f t="shared" si="1"/>
        <v>0</v>
      </c>
      <c r="L52" s="62"/>
      <c r="M52" s="62"/>
      <c r="N52" s="62"/>
      <c r="O52" s="62"/>
      <c r="P52" s="62"/>
      <c r="Q52" s="62"/>
      <c r="R52" s="85"/>
      <c r="S52" s="86"/>
    </row>
    <row r="53" spans="2:19" ht="18" customHeight="1">
      <c r="B53" s="92">
        <v>1342</v>
      </c>
      <c r="C53" s="93" t="s">
        <v>279</v>
      </c>
      <c r="D53" s="94"/>
      <c r="E53" s="94"/>
      <c r="F53" s="95">
        <f t="shared" si="17"/>
        <v>0</v>
      </c>
      <c r="G53" s="94"/>
      <c r="H53" s="94"/>
      <c r="I53" s="95">
        <f t="shared" si="19"/>
        <v>0</v>
      </c>
      <c r="J53" s="94"/>
      <c r="K53" s="90">
        <f t="shared" si="1"/>
        <v>0</v>
      </c>
      <c r="L53" s="62"/>
      <c r="M53" s="62"/>
      <c r="N53" s="62"/>
      <c r="O53" s="62"/>
      <c r="P53" s="62"/>
      <c r="Q53" s="62"/>
      <c r="R53" s="85"/>
      <c r="S53" s="86"/>
    </row>
    <row r="54" spans="2:19" ht="18" customHeight="1">
      <c r="B54" s="92">
        <v>1343</v>
      </c>
      <c r="C54" s="93" t="s">
        <v>280</v>
      </c>
      <c r="D54" s="94"/>
      <c r="E54" s="94"/>
      <c r="F54" s="95">
        <f t="shared" si="17"/>
        <v>0</v>
      </c>
      <c r="G54" s="94"/>
      <c r="H54" s="94"/>
      <c r="I54" s="95">
        <f t="shared" si="19"/>
        <v>0</v>
      </c>
      <c r="J54" s="94"/>
      <c r="K54" s="90">
        <f t="shared" si="1"/>
        <v>0</v>
      </c>
      <c r="L54" s="62"/>
      <c r="M54" s="62"/>
      <c r="N54" s="62"/>
      <c r="O54" s="62"/>
      <c r="P54" s="62"/>
      <c r="Q54" s="62"/>
      <c r="R54" s="85"/>
      <c r="S54" s="86"/>
    </row>
    <row r="55" spans="2:19" ht="18" customHeight="1">
      <c r="B55" s="92">
        <v>1344</v>
      </c>
      <c r="C55" s="93" t="s">
        <v>281</v>
      </c>
      <c r="D55" s="94"/>
      <c r="E55" s="94"/>
      <c r="F55" s="95">
        <f t="shared" si="17"/>
        <v>0</v>
      </c>
      <c r="G55" s="94"/>
      <c r="H55" s="94"/>
      <c r="I55" s="95">
        <f t="shared" si="19"/>
        <v>0</v>
      </c>
      <c r="J55" s="94"/>
      <c r="K55" s="90">
        <f t="shared" si="1"/>
        <v>0</v>
      </c>
      <c r="L55" s="62"/>
      <c r="M55" s="62"/>
      <c r="N55" s="62"/>
      <c r="O55" s="62"/>
      <c r="P55" s="62"/>
      <c r="Q55" s="62"/>
      <c r="R55" s="85"/>
      <c r="S55" s="86"/>
    </row>
    <row r="56" spans="2:19" ht="18" customHeight="1">
      <c r="B56" s="92">
        <v>1345</v>
      </c>
      <c r="C56" s="93" t="s">
        <v>282</v>
      </c>
      <c r="D56" s="94">
        <v>264000</v>
      </c>
      <c r="E56" s="94">
        <v>188853.23</v>
      </c>
      <c r="F56" s="95">
        <f t="shared" si="17"/>
        <v>452853.23</v>
      </c>
      <c r="G56" s="94"/>
      <c r="H56" s="94"/>
      <c r="I56" s="95">
        <v>452853.23</v>
      </c>
      <c r="J56" s="94"/>
      <c r="K56" s="90">
        <f t="shared" si="1"/>
        <v>0</v>
      </c>
      <c r="L56" s="62"/>
      <c r="M56" s="62"/>
      <c r="N56" s="62"/>
      <c r="O56" s="62"/>
      <c r="P56" s="62"/>
      <c r="Q56" s="62"/>
      <c r="R56" s="85"/>
      <c r="S56" s="86"/>
    </row>
    <row r="57" spans="2:19" ht="18" customHeight="1">
      <c r="B57" s="92">
        <v>1346</v>
      </c>
      <c r="C57" s="93" t="s">
        <v>283</v>
      </c>
      <c r="D57" s="94"/>
      <c r="E57" s="94"/>
      <c r="F57" s="95">
        <f t="shared" si="17"/>
        <v>0</v>
      </c>
      <c r="G57" s="94"/>
      <c r="H57" s="94"/>
      <c r="I57" s="95">
        <v>0</v>
      </c>
      <c r="J57" s="94"/>
      <c r="K57" s="90">
        <f t="shared" si="1"/>
        <v>0</v>
      </c>
      <c r="L57" s="62"/>
      <c r="M57" s="62"/>
      <c r="N57" s="62"/>
      <c r="O57" s="62"/>
      <c r="P57" s="62"/>
      <c r="Q57" s="62"/>
      <c r="R57" s="85"/>
      <c r="S57" s="86"/>
    </row>
    <row r="58" spans="2:19" ht="18" customHeight="1">
      <c r="B58" s="92">
        <v>1347</v>
      </c>
      <c r="C58" s="93" t="s">
        <v>284</v>
      </c>
      <c r="D58" s="94"/>
      <c r="E58" s="94"/>
      <c r="F58" s="95">
        <f t="shared" si="17"/>
        <v>0</v>
      </c>
      <c r="G58" s="94"/>
      <c r="H58" s="94"/>
      <c r="I58" s="95">
        <f t="shared" si="19"/>
        <v>0</v>
      </c>
      <c r="J58" s="94"/>
      <c r="K58" s="90">
        <f t="shared" si="1"/>
        <v>0</v>
      </c>
      <c r="L58" s="62"/>
      <c r="M58" s="62"/>
      <c r="N58" s="62"/>
      <c r="O58" s="62"/>
      <c r="P58" s="62"/>
      <c r="Q58" s="62"/>
      <c r="R58" s="85"/>
      <c r="S58" s="86"/>
    </row>
    <row r="59" spans="2:19" ht="18" customHeight="1">
      <c r="B59" s="92">
        <v>1348</v>
      </c>
      <c r="C59" s="93" t="s">
        <v>285</v>
      </c>
      <c r="D59" s="94"/>
      <c r="E59" s="94"/>
      <c r="F59" s="95">
        <f t="shared" si="17"/>
        <v>0</v>
      </c>
      <c r="G59" s="94"/>
      <c r="H59" s="94"/>
      <c r="I59" s="95">
        <f t="shared" si="19"/>
        <v>0</v>
      </c>
      <c r="J59" s="94"/>
      <c r="K59" s="90">
        <f t="shared" si="1"/>
        <v>0</v>
      </c>
      <c r="L59" s="62"/>
      <c r="M59" s="62"/>
      <c r="N59" s="62"/>
      <c r="O59" s="62"/>
      <c r="P59" s="62"/>
      <c r="Q59" s="62"/>
      <c r="R59" s="85"/>
      <c r="S59" s="86"/>
    </row>
    <row r="60" spans="2:19" ht="18" customHeight="1">
      <c r="B60" s="92">
        <v>1349</v>
      </c>
      <c r="C60" s="93" t="s">
        <v>286</v>
      </c>
      <c r="D60" s="94"/>
      <c r="E60" s="94"/>
      <c r="F60" s="95">
        <f t="shared" si="17"/>
        <v>0</v>
      </c>
      <c r="G60" s="94"/>
      <c r="H60" s="94"/>
      <c r="I60" s="95">
        <f t="shared" si="19"/>
        <v>0</v>
      </c>
      <c r="J60" s="94"/>
      <c r="K60" s="90">
        <f t="shared" si="1"/>
        <v>0</v>
      </c>
      <c r="L60" s="62"/>
      <c r="M60" s="62"/>
      <c r="N60" s="62"/>
      <c r="O60" s="62"/>
      <c r="P60" s="62"/>
      <c r="Q60" s="62"/>
      <c r="R60" s="85"/>
      <c r="S60" s="86"/>
    </row>
    <row r="61" spans="2:19" ht="18" customHeight="1">
      <c r="B61" s="87">
        <v>1350</v>
      </c>
      <c r="C61" s="91" t="s">
        <v>287</v>
      </c>
      <c r="D61" s="89">
        <f t="shared" ref="D61:J61" si="20">D62</f>
        <v>0</v>
      </c>
      <c r="E61" s="89">
        <f t="shared" si="20"/>
        <v>0</v>
      </c>
      <c r="F61" s="89">
        <f t="shared" si="20"/>
        <v>0</v>
      </c>
      <c r="G61" s="89">
        <f t="shared" si="20"/>
        <v>0</v>
      </c>
      <c r="H61" s="89">
        <f t="shared" si="20"/>
        <v>0</v>
      </c>
      <c r="I61" s="89">
        <f t="shared" si="20"/>
        <v>0</v>
      </c>
      <c r="J61" s="89">
        <f t="shared" si="20"/>
        <v>0</v>
      </c>
      <c r="K61" s="90">
        <f t="shared" si="1"/>
        <v>0</v>
      </c>
      <c r="L61" s="62"/>
      <c r="M61" s="62"/>
      <c r="N61" s="62"/>
      <c r="O61" s="62"/>
      <c r="P61" s="62"/>
      <c r="Q61" s="62"/>
      <c r="R61" s="85"/>
      <c r="S61" s="86"/>
    </row>
    <row r="62" spans="2:19" ht="18" customHeight="1">
      <c r="B62" s="92">
        <v>1351</v>
      </c>
      <c r="C62" s="93" t="s">
        <v>287</v>
      </c>
      <c r="D62" s="94"/>
      <c r="E62" s="94"/>
      <c r="F62" s="95">
        <f>+D62+E62</f>
        <v>0</v>
      </c>
      <c r="G62" s="94"/>
      <c r="H62" s="94"/>
      <c r="I62" s="95">
        <f>+G62+H62+J62</f>
        <v>0</v>
      </c>
      <c r="J62" s="94"/>
      <c r="K62" s="90">
        <f t="shared" si="1"/>
        <v>0</v>
      </c>
      <c r="L62" s="62"/>
      <c r="M62" s="62"/>
      <c r="N62" s="62"/>
      <c r="O62" s="62"/>
      <c r="P62" s="62"/>
      <c r="Q62" s="62"/>
      <c r="R62" s="85"/>
      <c r="S62" s="86"/>
    </row>
    <row r="63" spans="2:19" ht="23.25" customHeight="1">
      <c r="B63" s="87">
        <v>1360</v>
      </c>
      <c r="C63" s="91" t="s">
        <v>288</v>
      </c>
      <c r="D63" s="89">
        <f t="shared" ref="D63:J63" si="21">D64</f>
        <v>0</v>
      </c>
      <c r="E63" s="89">
        <f t="shared" si="21"/>
        <v>0</v>
      </c>
      <c r="F63" s="89">
        <f t="shared" si="21"/>
        <v>0</v>
      </c>
      <c r="G63" s="89">
        <f t="shared" si="21"/>
        <v>0</v>
      </c>
      <c r="H63" s="89">
        <f t="shared" si="21"/>
        <v>0</v>
      </c>
      <c r="I63" s="89">
        <f t="shared" si="21"/>
        <v>0</v>
      </c>
      <c r="J63" s="89">
        <f t="shared" si="21"/>
        <v>0</v>
      </c>
      <c r="K63" s="90">
        <f t="shared" si="1"/>
        <v>0</v>
      </c>
      <c r="L63" s="62"/>
      <c r="M63" s="62"/>
      <c r="N63" s="62"/>
      <c r="O63" s="62"/>
      <c r="P63" s="62"/>
      <c r="Q63" s="62"/>
      <c r="R63" s="85"/>
      <c r="S63" s="86"/>
    </row>
    <row r="64" spans="2:19" ht="18" customHeight="1">
      <c r="B64" s="92">
        <v>1361</v>
      </c>
      <c r="C64" s="335" t="s">
        <v>288</v>
      </c>
      <c r="D64" s="94"/>
      <c r="E64" s="94"/>
      <c r="F64" s="95">
        <f>+D64+E64</f>
        <v>0</v>
      </c>
      <c r="G64" s="94"/>
      <c r="H64" s="94"/>
      <c r="I64" s="95">
        <f>+G64+H64+J64</f>
        <v>0</v>
      </c>
      <c r="J64" s="94"/>
      <c r="K64" s="90">
        <f t="shared" si="1"/>
        <v>0</v>
      </c>
      <c r="L64" s="62"/>
      <c r="M64" s="62"/>
      <c r="N64" s="62"/>
      <c r="O64" s="62"/>
      <c r="P64" s="62"/>
      <c r="Q64" s="62"/>
      <c r="R64" s="85"/>
      <c r="S64" s="86"/>
    </row>
    <row r="65" spans="2:19" ht="15">
      <c r="B65" s="87">
        <v>1370</v>
      </c>
      <c r="C65" s="91" t="s">
        <v>289</v>
      </c>
      <c r="D65" s="89">
        <f t="shared" ref="D65:J65" si="22">D66</f>
        <v>0</v>
      </c>
      <c r="E65" s="89">
        <f t="shared" si="22"/>
        <v>0</v>
      </c>
      <c r="F65" s="89">
        <f t="shared" si="22"/>
        <v>0</v>
      </c>
      <c r="G65" s="89">
        <f t="shared" si="22"/>
        <v>0</v>
      </c>
      <c r="H65" s="89">
        <f t="shared" si="22"/>
        <v>0</v>
      </c>
      <c r="I65" s="89">
        <f t="shared" si="22"/>
        <v>0</v>
      </c>
      <c r="J65" s="89">
        <f t="shared" si="22"/>
        <v>0</v>
      </c>
      <c r="K65" s="90">
        <f t="shared" si="1"/>
        <v>0</v>
      </c>
      <c r="L65" s="62"/>
      <c r="M65" s="62"/>
      <c r="N65" s="62"/>
      <c r="O65" s="62"/>
      <c r="P65" s="62"/>
      <c r="Q65" s="62"/>
      <c r="R65" s="85"/>
      <c r="S65" s="86"/>
    </row>
    <row r="66" spans="2:19" ht="15">
      <c r="B66" s="92">
        <v>1371</v>
      </c>
      <c r="C66" s="93" t="s">
        <v>289</v>
      </c>
      <c r="D66" s="94"/>
      <c r="E66" s="94"/>
      <c r="F66" s="95">
        <f>+D66+E66</f>
        <v>0</v>
      </c>
      <c r="G66" s="94"/>
      <c r="H66" s="94"/>
      <c r="I66" s="95">
        <f>+G66+H66+J66</f>
        <v>0</v>
      </c>
      <c r="J66" s="94"/>
      <c r="K66" s="90">
        <f t="shared" si="1"/>
        <v>0</v>
      </c>
      <c r="L66" s="62"/>
      <c r="M66" s="62"/>
      <c r="N66" s="62"/>
      <c r="O66" s="62"/>
      <c r="P66" s="62"/>
      <c r="Q66" s="62"/>
      <c r="R66" s="85"/>
      <c r="S66" s="86"/>
    </row>
    <row r="67" spans="2:19" ht="27" customHeight="1">
      <c r="B67" s="87">
        <v>1380</v>
      </c>
      <c r="C67" s="91" t="s">
        <v>290</v>
      </c>
      <c r="D67" s="89">
        <f t="shared" ref="D67:J67" si="23">D68</f>
        <v>0</v>
      </c>
      <c r="E67" s="89">
        <f t="shared" si="23"/>
        <v>0</v>
      </c>
      <c r="F67" s="89">
        <f t="shared" si="23"/>
        <v>0</v>
      </c>
      <c r="G67" s="89">
        <f t="shared" si="23"/>
        <v>0</v>
      </c>
      <c r="H67" s="89">
        <f t="shared" si="23"/>
        <v>0</v>
      </c>
      <c r="I67" s="89">
        <f t="shared" si="23"/>
        <v>0</v>
      </c>
      <c r="J67" s="89">
        <f t="shared" si="23"/>
        <v>0</v>
      </c>
      <c r="K67" s="90">
        <f t="shared" si="1"/>
        <v>0</v>
      </c>
      <c r="L67" s="62"/>
      <c r="M67" s="62"/>
      <c r="N67" s="62"/>
      <c r="O67" s="62"/>
      <c r="P67" s="62"/>
      <c r="Q67" s="62"/>
      <c r="R67" s="85"/>
      <c r="S67" s="86"/>
    </row>
    <row r="68" spans="2:19" ht="18" customHeight="1">
      <c r="B68" s="92">
        <v>1381</v>
      </c>
      <c r="C68" s="93" t="s">
        <v>290</v>
      </c>
      <c r="D68" s="94"/>
      <c r="E68" s="94"/>
      <c r="F68" s="95">
        <f>+D68+E68</f>
        <v>0</v>
      </c>
      <c r="G68" s="94"/>
      <c r="H68" s="94"/>
      <c r="I68" s="95">
        <f>+G68+H68+J68</f>
        <v>0</v>
      </c>
      <c r="J68" s="94"/>
      <c r="K68" s="90">
        <f t="shared" si="1"/>
        <v>0</v>
      </c>
      <c r="L68" s="62"/>
      <c r="M68" s="62"/>
      <c r="N68" s="62"/>
      <c r="O68" s="62"/>
      <c r="P68" s="62"/>
      <c r="Q68" s="62"/>
      <c r="R68" s="85"/>
      <c r="S68" s="86"/>
    </row>
    <row r="69" spans="2:19" ht="18" customHeight="1">
      <c r="B69" s="87">
        <v>1400</v>
      </c>
      <c r="C69" s="99" t="s">
        <v>291</v>
      </c>
      <c r="D69" s="89">
        <f t="shared" ref="D69:J69" si="24">D70+D78+D80+D82</f>
        <v>2256000</v>
      </c>
      <c r="E69" s="89">
        <f t="shared" si="24"/>
        <v>458558.7</v>
      </c>
      <c r="F69" s="89">
        <f t="shared" si="24"/>
        <v>2714558.7</v>
      </c>
      <c r="G69" s="89">
        <f t="shared" si="24"/>
        <v>0</v>
      </c>
      <c r="H69" s="89">
        <f t="shared" si="24"/>
        <v>0</v>
      </c>
      <c r="I69" s="89">
        <f t="shared" si="24"/>
        <v>2714558.7</v>
      </c>
      <c r="J69" s="89">
        <f t="shared" si="24"/>
        <v>0</v>
      </c>
      <c r="K69" s="90">
        <f t="shared" si="1"/>
        <v>0</v>
      </c>
      <c r="L69" s="62"/>
      <c r="M69" s="62"/>
      <c r="N69" s="62"/>
      <c r="O69" s="62"/>
      <c r="P69" s="62"/>
      <c r="Q69" s="62"/>
      <c r="R69" s="85"/>
      <c r="S69" s="86"/>
    </row>
    <row r="70" spans="2:19" ht="15">
      <c r="B70" s="87">
        <v>1410</v>
      </c>
      <c r="C70" s="91" t="s">
        <v>292</v>
      </c>
      <c r="D70" s="89">
        <f t="shared" ref="D70:J70" si="25">SUM(D71:D77)</f>
        <v>2256000</v>
      </c>
      <c r="E70" s="89">
        <f t="shared" si="25"/>
        <v>458558.7</v>
      </c>
      <c r="F70" s="89">
        <f t="shared" si="25"/>
        <v>2714558.7</v>
      </c>
      <c r="G70" s="89">
        <f t="shared" si="25"/>
        <v>0</v>
      </c>
      <c r="H70" s="89">
        <f t="shared" si="25"/>
        <v>0</v>
      </c>
      <c r="I70" s="89">
        <f t="shared" si="25"/>
        <v>2714558.7</v>
      </c>
      <c r="J70" s="89">
        <f t="shared" si="25"/>
        <v>0</v>
      </c>
      <c r="K70" s="90">
        <f t="shared" si="1"/>
        <v>0</v>
      </c>
      <c r="L70" s="62"/>
      <c r="M70" s="62"/>
      <c r="N70" s="62"/>
      <c r="O70" s="62"/>
      <c r="P70" s="62"/>
      <c r="Q70" s="62"/>
      <c r="R70" s="85"/>
      <c r="S70" s="86"/>
    </row>
    <row r="71" spans="2:19" ht="18" customHeight="1">
      <c r="B71" s="92">
        <v>1411</v>
      </c>
      <c r="C71" s="93" t="s">
        <v>293</v>
      </c>
      <c r="D71" s="331"/>
      <c r="E71" s="94"/>
      <c r="F71" s="95">
        <f t="shared" ref="F71:F77" si="26">+D71+E71</f>
        <v>0</v>
      </c>
      <c r="G71" s="94"/>
      <c r="H71" s="94"/>
      <c r="I71" s="95">
        <f t="shared" ref="I71:I74" si="27">+G71+H71+J71</f>
        <v>0</v>
      </c>
      <c r="J71" s="94"/>
      <c r="K71" s="90">
        <f t="shared" si="1"/>
        <v>0</v>
      </c>
      <c r="L71" s="62"/>
      <c r="M71" s="62"/>
      <c r="N71" s="62"/>
      <c r="O71" s="62"/>
      <c r="P71" s="62"/>
      <c r="Q71" s="62"/>
      <c r="R71" s="85"/>
      <c r="S71" s="86"/>
    </row>
    <row r="72" spans="2:19" ht="15">
      <c r="B72" s="92">
        <v>1412</v>
      </c>
      <c r="C72" s="93" t="s">
        <v>294</v>
      </c>
      <c r="D72" s="94"/>
      <c r="E72" s="94"/>
      <c r="F72" s="95">
        <f t="shared" si="26"/>
        <v>0</v>
      </c>
      <c r="G72" s="94"/>
      <c r="H72" s="94"/>
      <c r="I72" s="95">
        <f t="shared" si="27"/>
        <v>0</v>
      </c>
      <c r="J72" s="94"/>
      <c r="K72" s="90">
        <f t="shared" si="1"/>
        <v>0</v>
      </c>
      <c r="L72" s="62"/>
      <c r="M72" s="62"/>
      <c r="N72" s="62"/>
      <c r="O72" s="62"/>
      <c r="P72" s="62"/>
      <c r="Q72" s="62"/>
      <c r="R72" s="85"/>
      <c r="S72" s="86"/>
    </row>
    <row r="73" spans="2:19" ht="15">
      <c r="B73" s="92">
        <v>1413</v>
      </c>
      <c r="C73" s="93" t="s">
        <v>295</v>
      </c>
      <c r="D73" s="94"/>
      <c r="E73" s="94"/>
      <c r="F73" s="95">
        <f t="shared" si="26"/>
        <v>0</v>
      </c>
      <c r="G73" s="94"/>
      <c r="H73" s="94"/>
      <c r="I73" s="95">
        <f t="shared" si="27"/>
        <v>0</v>
      </c>
      <c r="J73" s="94"/>
      <c r="K73" s="90">
        <f t="shared" si="1"/>
        <v>0</v>
      </c>
      <c r="L73" s="62"/>
      <c r="M73" s="62"/>
      <c r="N73" s="62"/>
      <c r="O73" s="62"/>
      <c r="P73" s="62"/>
      <c r="Q73" s="62"/>
      <c r="R73" s="85"/>
      <c r="S73" s="86"/>
    </row>
    <row r="74" spans="2:19" ht="18" customHeight="1">
      <c r="B74" s="92">
        <v>1414</v>
      </c>
      <c r="C74" s="93" t="s">
        <v>296</v>
      </c>
      <c r="D74" s="94"/>
      <c r="E74" s="94"/>
      <c r="F74" s="95">
        <f t="shared" si="26"/>
        <v>0</v>
      </c>
      <c r="G74" s="94"/>
      <c r="H74" s="94"/>
      <c r="I74" s="95">
        <f t="shared" si="27"/>
        <v>0</v>
      </c>
      <c r="J74" s="94"/>
      <c r="K74" s="90">
        <f t="shared" si="1"/>
        <v>0</v>
      </c>
      <c r="L74" s="62"/>
      <c r="M74" s="62"/>
      <c r="N74" s="62"/>
      <c r="O74" s="62"/>
      <c r="P74" s="62"/>
      <c r="Q74" s="62"/>
      <c r="R74" s="85"/>
      <c r="S74" s="86"/>
    </row>
    <row r="75" spans="2:19" ht="18" customHeight="1">
      <c r="B75" s="92">
        <v>1415</v>
      </c>
      <c r="C75" s="93" t="s">
        <v>297</v>
      </c>
      <c r="D75" s="94">
        <v>2256000</v>
      </c>
      <c r="E75" s="94">
        <v>458558.7</v>
      </c>
      <c r="F75" s="95">
        <f t="shared" si="26"/>
        <v>2714558.7</v>
      </c>
      <c r="G75" s="94"/>
      <c r="H75" s="94"/>
      <c r="I75" s="95">
        <v>2714558.7</v>
      </c>
      <c r="J75" s="94"/>
      <c r="K75" s="90">
        <f t="shared" si="1"/>
        <v>0</v>
      </c>
      <c r="L75" s="62"/>
      <c r="M75" s="62"/>
      <c r="N75" s="62"/>
      <c r="O75" s="62"/>
      <c r="P75" s="62"/>
      <c r="Q75" s="62"/>
      <c r="R75" s="85"/>
      <c r="S75" s="86"/>
    </row>
    <row r="76" spans="2:19" ht="12.75" customHeight="1">
      <c r="B76" s="92">
        <v>1416</v>
      </c>
      <c r="C76" s="93" t="s">
        <v>298</v>
      </c>
      <c r="D76" s="94"/>
      <c r="E76" s="94"/>
      <c r="F76" s="95">
        <f t="shared" si="26"/>
        <v>0</v>
      </c>
      <c r="G76" s="94"/>
      <c r="H76" s="94"/>
      <c r="I76" s="95">
        <f>+G76+H76+J76</f>
        <v>0</v>
      </c>
      <c r="J76" s="94"/>
      <c r="K76" s="90">
        <f t="shared" si="1"/>
        <v>0</v>
      </c>
      <c r="L76" s="62"/>
      <c r="M76" s="62"/>
      <c r="N76" s="62"/>
      <c r="O76" s="62"/>
      <c r="P76" s="62"/>
      <c r="Q76" s="62"/>
      <c r="R76" s="85"/>
      <c r="S76" s="86"/>
    </row>
    <row r="77" spans="2:19" ht="13.5" customHeight="1">
      <c r="B77" s="92">
        <v>1417</v>
      </c>
      <c r="C77" s="93" t="s">
        <v>1059</v>
      </c>
      <c r="D77" s="94"/>
      <c r="E77" s="94"/>
      <c r="F77" s="95">
        <f t="shared" si="26"/>
        <v>0</v>
      </c>
      <c r="G77" s="94"/>
      <c r="H77" s="94"/>
      <c r="I77" s="95">
        <f>+G77+H77+J77</f>
        <v>0</v>
      </c>
      <c r="J77" s="94"/>
      <c r="K77" s="90">
        <f t="shared" si="1"/>
        <v>0</v>
      </c>
      <c r="L77" s="62"/>
      <c r="M77" s="62"/>
      <c r="N77" s="62"/>
      <c r="O77" s="62"/>
      <c r="P77" s="62"/>
      <c r="Q77" s="62"/>
      <c r="R77" s="85"/>
      <c r="S77" s="86"/>
    </row>
    <row r="78" spans="2:19" ht="15" customHeight="1">
      <c r="B78" s="87">
        <v>1420</v>
      </c>
      <c r="C78" s="91" t="s">
        <v>299</v>
      </c>
      <c r="D78" s="89">
        <f t="shared" ref="D78:J78" si="28">D79</f>
        <v>0</v>
      </c>
      <c r="E78" s="89">
        <f t="shared" si="28"/>
        <v>0</v>
      </c>
      <c r="F78" s="89">
        <f t="shared" si="28"/>
        <v>0</v>
      </c>
      <c r="G78" s="89">
        <f t="shared" si="28"/>
        <v>0</v>
      </c>
      <c r="H78" s="89">
        <f t="shared" si="28"/>
        <v>0</v>
      </c>
      <c r="I78" s="89">
        <f t="shared" si="28"/>
        <v>0</v>
      </c>
      <c r="J78" s="89">
        <f t="shared" si="28"/>
        <v>0</v>
      </c>
      <c r="K78" s="90">
        <f t="shared" ref="K78:K142" si="29">F78-I78</f>
        <v>0</v>
      </c>
      <c r="L78" s="62"/>
      <c r="M78" s="62"/>
      <c r="N78" s="62"/>
      <c r="O78" s="62"/>
      <c r="P78" s="62"/>
      <c r="Q78" s="62"/>
      <c r="R78" s="85"/>
      <c r="S78" s="86"/>
    </row>
    <row r="79" spans="2:19" ht="15" customHeight="1">
      <c r="B79" s="92">
        <v>1421</v>
      </c>
      <c r="C79" s="93" t="s">
        <v>300</v>
      </c>
      <c r="D79" s="94"/>
      <c r="E79" s="94"/>
      <c r="F79" s="95">
        <f>+D79+E79</f>
        <v>0</v>
      </c>
      <c r="G79" s="94"/>
      <c r="H79" s="94"/>
      <c r="I79" s="95">
        <f>+G79+H79+J79</f>
        <v>0</v>
      </c>
      <c r="J79" s="94"/>
      <c r="K79" s="90">
        <f t="shared" si="29"/>
        <v>0</v>
      </c>
      <c r="L79" s="62"/>
      <c r="M79" s="62"/>
      <c r="N79" s="62"/>
      <c r="O79" s="62"/>
      <c r="P79" s="62"/>
      <c r="Q79" s="62"/>
      <c r="R79" s="85"/>
      <c r="S79" s="86"/>
    </row>
    <row r="80" spans="2:19" ht="18" customHeight="1">
      <c r="B80" s="87">
        <v>1430</v>
      </c>
      <c r="C80" s="91" t="s">
        <v>301</v>
      </c>
      <c r="D80" s="89">
        <f t="shared" ref="D80:J80" si="30">D81</f>
        <v>0</v>
      </c>
      <c r="E80" s="89">
        <f t="shared" si="30"/>
        <v>0</v>
      </c>
      <c r="F80" s="89">
        <f t="shared" si="30"/>
        <v>0</v>
      </c>
      <c r="G80" s="89">
        <f t="shared" si="30"/>
        <v>0</v>
      </c>
      <c r="H80" s="89">
        <f t="shared" si="30"/>
        <v>0</v>
      </c>
      <c r="I80" s="89">
        <f t="shared" si="30"/>
        <v>0</v>
      </c>
      <c r="J80" s="89">
        <f t="shared" si="30"/>
        <v>0</v>
      </c>
      <c r="K80" s="90">
        <f t="shared" si="29"/>
        <v>0</v>
      </c>
      <c r="L80" s="62"/>
      <c r="M80" s="62"/>
      <c r="N80" s="62"/>
      <c r="O80" s="62"/>
      <c r="P80" s="62"/>
      <c r="Q80" s="62"/>
      <c r="R80" s="85"/>
      <c r="S80" s="86"/>
    </row>
    <row r="81" spans="2:253" ht="18" customHeight="1">
      <c r="B81" s="92">
        <v>1431</v>
      </c>
      <c r="C81" s="93" t="s">
        <v>302</v>
      </c>
      <c r="D81" s="94"/>
      <c r="E81" s="94"/>
      <c r="F81" s="95">
        <f>+D81+E81</f>
        <v>0</v>
      </c>
      <c r="G81" s="94"/>
      <c r="H81" s="94"/>
      <c r="I81" s="95">
        <f>+G81+H81+J81</f>
        <v>0</v>
      </c>
      <c r="J81" s="94"/>
      <c r="K81" s="90">
        <f t="shared" si="29"/>
        <v>0</v>
      </c>
      <c r="L81" s="62"/>
      <c r="M81" s="62"/>
      <c r="N81" s="62"/>
      <c r="O81" s="62"/>
      <c r="P81" s="62"/>
      <c r="Q81" s="62"/>
      <c r="R81" s="85"/>
      <c r="S81" s="86"/>
    </row>
    <row r="82" spans="2:253" ht="18" customHeight="1">
      <c r="B82" s="87">
        <v>1440</v>
      </c>
      <c r="C82" s="91" t="s">
        <v>303</v>
      </c>
      <c r="D82" s="89">
        <f t="shared" ref="D82:J82" si="31">D83</f>
        <v>0</v>
      </c>
      <c r="E82" s="89">
        <f t="shared" si="31"/>
        <v>0</v>
      </c>
      <c r="F82" s="89">
        <f t="shared" si="31"/>
        <v>0</v>
      </c>
      <c r="G82" s="89">
        <f t="shared" si="31"/>
        <v>0</v>
      </c>
      <c r="H82" s="89">
        <f t="shared" si="31"/>
        <v>0</v>
      </c>
      <c r="I82" s="89">
        <f t="shared" si="31"/>
        <v>0</v>
      </c>
      <c r="J82" s="89">
        <f t="shared" si="31"/>
        <v>0</v>
      </c>
      <c r="K82" s="90">
        <f t="shared" si="29"/>
        <v>0</v>
      </c>
      <c r="L82" s="62"/>
      <c r="M82" s="62"/>
      <c r="N82" s="62"/>
      <c r="O82" s="62"/>
      <c r="P82" s="62"/>
      <c r="Q82" s="62"/>
      <c r="R82" s="85"/>
      <c r="S82" s="86"/>
    </row>
    <row r="83" spans="2:253" ht="18" customHeight="1">
      <c r="B83" s="92">
        <v>1441</v>
      </c>
      <c r="C83" s="93" t="s">
        <v>304</v>
      </c>
      <c r="D83" s="94"/>
      <c r="E83" s="94"/>
      <c r="F83" s="95">
        <f>+D83+E83</f>
        <v>0</v>
      </c>
      <c r="G83" s="94"/>
      <c r="H83" s="94"/>
      <c r="I83" s="95">
        <f>+G83+H83+J83</f>
        <v>0</v>
      </c>
      <c r="J83" s="94"/>
      <c r="K83" s="90">
        <f t="shared" si="29"/>
        <v>0</v>
      </c>
      <c r="L83" s="62"/>
      <c r="M83" s="62"/>
      <c r="N83" s="62"/>
      <c r="O83" s="62"/>
      <c r="P83" s="62"/>
      <c r="Q83" s="62"/>
      <c r="R83" s="85"/>
      <c r="S83" s="86"/>
    </row>
    <row r="84" spans="2:253" ht="18" customHeight="1">
      <c r="B84" s="87">
        <v>1500</v>
      </c>
      <c r="C84" s="99" t="s">
        <v>305</v>
      </c>
      <c r="D84" s="89">
        <f t="shared" ref="D84:J84" si="32">D85+D88+D91+D93+D101+D104</f>
        <v>144000</v>
      </c>
      <c r="E84" s="89">
        <f t="shared" si="32"/>
        <v>85190.87</v>
      </c>
      <c r="F84" s="89">
        <f t="shared" si="32"/>
        <v>229190.87</v>
      </c>
      <c r="G84" s="89">
        <f t="shared" si="32"/>
        <v>0</v>
      </c>
      <c r="H84" s="89">
        <f t="shared" si="32"/>
        <v>0</v>
      </c>
      <c r="I84" s="89">
        <f t="shared" si="32"/>
        <v>229190.87</v>
      </c>
      <c r="J84" s="89">
        <f t="shared" si="32"/>
        <v>0</v>
      </c>
      <c r="K84" s="90">
        <f t="shared" si="29"/>
        <v>0</v>
      </c>
      <c r="L84" s="62"/>
      <c r="M84" s="62"/>
      <c r="N84" s="62"/>
      <c r="O84" s="62"/>
      <c r="P84" s="62"/>
      <c r="Q84" s="62"/>
      <c r="R84" s="85"/>
      <c r="S84" s="86"/>
    </row>
    <row r="85" spans="2:253" ht="18" customHeight="1">
      <c r="B85" s="87">
        <v>1510</v>
      </c>
      <c r="C85" s="91" t="s">
        <v>306</v>
      </c>
      <c r="D85" s="89">
        <f>SUM(D86:D87)</f>
        <v>0</v>
      </c>
      <c r="E85" s="89">
        <f t="shared" ref="E85:J85" si="33">SUM(E86:E87)</f>
        <v>0</v>
      </c>
      <c r="F85" s="89">
        <f t="shared" si="33"/>
        <v>0</v>
      </c>
      <c r="G85" s="89">
        <f t="shared" si="33"/>
        <v>0</v>
      </c>
      <c r="H85" s="89">
        <f t="shared" si="33"/>
        <v>0</v>
      </c>
      <c r="I85" s="89">
        <f t="shared" si="33"/>
        <v>0</v>
      </c>
      <c r="J85" s="89">
        <f t="shared" si="33"/>
        <v>0</v>
      </c>
      <c r="K85" s="90">
        <f t="shared" si="29"/>
        <v>0</v>
      </c>
      <c r="L85" s="62"/>
      <c r="M85" s="62"/>
      <c r="N85" s="62"/>
      <c r="O85" s="62"/>
      <c r="P85" s="62"/>
      <c r="Q85" s="62"/>
      <c r="R85" s="85"/>
      <c r="S85" s="86"/>
    </row>
    <row r="86" spans="2:253" ht="18" customHeight="1">
      <c r="B86" s="92">
        <v>1511</v>
      </c>
      <c r="C86" s="93" t="s">
        <v>307</v>
      </c>
      <c r="D86" s="94"/>
      <c r="E86" s="94"/>
      <c r="F86" s="95">
        <f>+D86+E86</f>
        <v>0</v>
      </c>
      <c r="G86" s="94"/>
      <c r="H86" s="94"/>
      <c r="I86" s="95">
        <f>+G86+H86+J86</f>
        <v>0</v>
      </c>
      <c r="J86" s="94"/>
      <c r="K86" s="90">
        <f t="shared" si="29"/>
        <v>0</v>
      </c>
      <c r="L86" s="62"/>
      <c r="M86" s="62"/>
      <c r="N86" s="62"/>
      <c r="O86" s="62"/>
      <c r="P86" s="62"/>
      <c r="Q86" s="62"/>
      <c r="R86" s="85"/>
      <c r="S86" s="86"/>
    </row>
    <row r="87" spans="2:253" ht="18" customHeight="1">
      <c r="B87" s="92">
        <v>1512</v>
      </c>
      <c r="C87" s="93" t="s">
        <v>308</v>
      </c>
      <c r="D87" s="94"/>
      <c r="E87" s="94"/>
      <c r="F87" s="95">
        <f>+D87+E87</f>
        <v>0</v>
      </c>
      <c r="G87" s="94"/>
      <c r="H87" s="94"/>
      <c r="I87" s="95">
        <f>+G87+H87+J87</f>
        <v>0</v>
      </c>
      <c r="J87" s="94"/>
      <c r="K87" s="90">
        <f t="shared" si="29"/>
        <v>0</v>
      </c>
      <c r="L87" s="62"/>
      <c r="M87" s="62"/>
      <c r="N87" s="62"/>
      <c r="O87" s="62"/>
      <c r="P87" s="62"/>
      <c r="Q87" s="62"/>
      <c r="R87" s="85"/>
      <c r="S87" s="86"/>
    </row>
    <row r="88" spans="2:253" ht="18" customHeight="1">
      <c r="B88" s="87">
        <v>1520</v>
      </c>
      <c r="C88" s="91" t="s">
        <v>122</v>
      </c>
      <c r="D88" s="89">
        <f>SUM(D89:D90)</f>
        <v>0</v>
      </c>
      <c r="E88" s="89">
        <f t="shared" ref="E88:J88" si="34">SUM(E89:E90)</f>
        <v>16898.8</v>
      </c>
      <c r="F88" s="89">
        <f t="shared" si="34"/>
        <v>16898.8</v>
      </c>
      <c r="G88" s="89">
        <f t="shared" si="34"/>
        <v>0</v>
      </c>
      <c r="H88" s="89">
        <f t="shared" si="34"/>
        <v>0</v>
      </c>
      <c r="I88" s="89">
        <f t="shared" si="34"/>
        <v>16898.8</v>
      </c>
      <c r="J88" s="89">
        <f t="shared" si="34"/>
        <v>0</v>
      </c>
      <c r="K88" s="90">
        <f t="shared" si="29"/>
        <v>0</v>
      </c>
      <c r="L88" s="62"/>
      <c r="M88" s="62"/>
      <c r="N88" s="62"/>
      <c r="O88" s="62"/>
      <c r="P88" s="62"/>
      <c r="Q88" s="62"/>
      <c r="R88" s="85"/>
      <c r="S88" s="86"/>
    </row>
    <row r="89" spans="2:253" ht="18" customHeight="1">
      <c r="B89" s="92">
        <v>1521</v>
      </c>
      <c r="C89" s="93" t="s">
        <v>309</v>
      </c>
      <c r="D89" s="94"/>
      <c r="E89" s="94"/>
      <c r="F89" s="95">
        <f>+D89+E89</f>
        <v>0</v>
      </c>
      <c r="G89" s="94"/>
      <c r="H89" s="94"/>
      <c r="I89" s="95">
        <f>+G89+H89+J89</f>
        <v>0</v>
      </c>
      <c r="J89" s="94"/>
      <c r="K89" s="90">
        <f t="shared" si="29"/>
        <v>0</v>
      </c>
      <c r="L89" s="62"/>
      <c r="M89" s="62"/>
      <c r="N89" s="62"/>
      <c r="O89" s="62"/>
      <c r="P89" s="62"/>
      <c r="Q89" s="62"/>
      <c r="R89" s="85"/>
      <c r="S89" s="86"/>
    </row>
    <row r="90" spans="2:253" ht="15">
      <c r="B90" s="92">
        <v>1522</v>
      </c>
      <c r="C90" s="93" t="s">
        <v>310</v>
      </c>
      <c r="D90" s="94"/>
      <c r="E90" s="94">
        <v>16898.8</v>
      </c>
      <c r="F90" s="95">
        <f>+D90+E90</f>
        <v>16898.8</v>
      </c>
      <c r="G90" s="94"/>
      <c r="H90" s="94"/>
      <c r="I90" s="95">
        <v>16898.8</v>
      </c>
      <c r="J90" s="94"/>
      <c r="K90" s="90">
        <f t="shared" si="29"/>
        <v>0</v>
      </c>
      <c r="L90" s="101"/>
      <c r="M90" s="101"/>
      <c r="N90" s="101"/>
      <c r="O90" s="101"/>
      <c r="P90" s="101"/>
      <c r="Q90" s="101"/>
      <c r="R90" s="101"/>
      <c r="S90" s="86"/>
    </row>
    <row r="91" spans="2:253">
      <c r="B91" s="87">
        <v>1530</v>
      </c>
      <c r="C91" s="91" t="s">
        <v>311</v>
      </c>
      <c r="D91" s="89">
        <f t="shared" ref="D91:J91" si="35">D92</f>
        <v>0</v>
      </c>
      <c r="E91" s="89">
        <f t="shared" si="35"/>
        <v>14000</v>
      </c>
      <c r="F91" s="89">
        <f t="shared" si="35"/>
        <v>14000</v>
      </c>
      <c r="G91" s="89">
        <f t="shared" si="35"/>
        <v>0</v>
      </c>
      <c r="H91" s="89">
        <f t="shared" si="35"/>
        <v>0</v>
      </c>
      <c r="I91" s="89">
        <f t="shared" si="35"/>
        <v>14000</v>
      </c>
      <c r="J91" s="89">
        <f t="shared" si="35"/>
        <v>0</v>
      </c>
      <c r="K91" s="90">
        <f t="shared" si="29"/>
        <v>0</v>
      </c>
      <c r="L91" s="101"/>
      <c r="M91" s="101"/>
      <c r="N91" s="101"/>
      <c r="O91" s="101"/>
      <c r="P91" s="101"/>
      <c r="Q91" s="101"/>
      <c r="R91" s="101"/>
    </row>
    <row r="92" spans="2:253">
      <c r="B92" s="92">
        <v>1531</v>
      </c>
      <c r="C92" s="93" t="s">
        <v>312</v>
      </c>
      <c r="D92" s="94"/>
      <c r="E92" s="94">
        <v>14000</v>
      </c>
      <c r="F92" s="95">
        <f>+D92+E92</f>
        <v>14000</v>
      </c>
      <c r="G92" s="94"/>
      <c r="H92" s="94"/>
      <c r="I92" s="95">
        <v>14000</v>
      </c>
      <c r="J92" s="94"/>
      <c r="K92" s="90">
        <f t="shared" si="29"/>
        <v>0</v>
      </c>
      <c r="L92" s="101"/>
      <c r="M92" s="101"/>
      <c r="N92" s="101"/>
      <c r="O92" s="101"/>
      <c r="P92" s="101"/>
      <c r="Q92" s="101"/>
      <c r="R92" s="101"/>
    </row>
    <row r="93" spans="2:253">
      <c r="B93" s="87">
        <v>1540</v>
      </c>
      <c r="C93" s="91" t="s">
        <v>313</v>
      </c>
      <c r="D93" s="89">
        <f t="shared" ref="D93:J93" si="36">SUM(D94:D100)</f>
        <v>96000</v>
      </c>
      <c r="E93" s="89">
        <f t="shared" si="36"/>
        <v>56932.07</v>
      </c>
      <c r="F93" s="89">
        <f t="shared" si="36"/>
        <v>152932.07</v>
      </c>
      <c r="G93" s="89">
        <f t="shared" si="36"/>
        <v>0</v>
      </c>
      <c r="H93" s="89">
        <f t="shared" si="36"/>
        <v>0</v>
      </c>
      <c r="I93" s="89">
        <f t="shared" si="36"/>
        <v>152932.07</v>
      </c>
      <c r="J93" s="89">
        <f t="shared" si="36"/>
        <v>0</v>
      </c>
      <c r="K93" s="90">
        <f t="shared" si="29"/>
        <v>0</v>
      </c>
      <c r="L93" s="101"/>
      <c r="M93" s="101"/>
      <c r="N93" s="101"/>
      <c r="O93" s="101"/>
      <c r="P93" s="101"/>
      <c r="Q93" s="101"/>
      <c r="R93" s="101"/>
    </row>
    <row r="94" spans="2:253">
      <c r="B94" s="92">
        <v>1541</v>
      </c>
      <c r="C94" s="93" t="s">
        <v>314</v>
      </c>
      <c r="D94" s="94"/>
      <c r="E94" s="94"/>
      <c r="F94" s="95">
        <f t="shared" ref="F94:F100" si="37">+D94+E94</f>
        <v>0</v>
      </c>
      <c r="G94" s="94"/>
      <c r="H94" s="94"/>
      <c r="I94" s="95">
        <f t="shared" ref="I94:I100" si="38">+G94+H94+J94</f>
        <v>0</v>
      </c>
      <c r="J94" s="94"/>
      <c r="K94" s="90">
        <f t="shared" si="29"/>
        <v>0</v>
      </c>
      <c r="L94" s="101"/>
      <c r="M94" s="101"/>
      <c r="N94" s="101"/>
      <c r="O94" s="101"/>
      <c r="P94" s="101"/>
      <c r="Q94" s="101"/>
      <c r="R94" s="101"/>
    </row>
    <row r="95" spans="2:253">
      <c r="B95" s="92">
        <v>1542</v>
      </c>
      <c r="C95" s="93" t="s">
        <v>315</v>
      </c>
      <c r="D95" s="94"/>
      <c r="E95" s="94"/>
      <c r="F95" s="95">
        <f t="shared" si="37"/>
        <v>0</v>
      </c>
      <c r="G95" s="94"/>
      <c r="H95" s="94"/>
      <c r="I95" s="95">
        <f t="shared" si="38"/>
        <v>0</v>
      </c>
      <c r="J95" s="94"/>
      <c r="K95" s="90">
        <f t="shared" si="29"/>
        <v>0</v>
      </c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  <c r="GI95" s="101"/>
      <c r="GJ95" s="101"/>
      <c r="GK95" s="101"/>
      <c r="GL95" s="101"/>
      <c r="GM95" s="101"/>
      <c r="GN95" s="101"/>
      <c r="GO95" s="101"/>
      <c r="GP95" s="101"/>
      <c r="GQ95" s="101"/>
      <c r="GR95" s="101"/>
      <c r="GS95" s="101"/>
      <c r="GT95" s="101"/>
      <c r="GU95" s="101"/>
      <c r="GV95" s="101"/>
      <c r="GW95" s="101"/>
      <c r="GX95" s="101"/>
      <c r="GY95" s="101"/>
      <c r="GZ95" s="101"/>
      <c r="HA95" s="101"/>
      <c r="HB95" s="101"/>
      <c r="HC95" s="101"/>
      <c r="HD95" s="101"/>
      <c r="HE95" s="101"/>
      <c r="HF95" s="101"/>
      <c r="HG95" s="101"/>
      <c r="HH95" s="101"/>
      <c r="HI95" s="101"/>
      <c r="HJ95" s="101"/>
      <c r="HK95" s="101"/>
      <c r="HL95" s="101"/>
      <c r="HM95" s="101"/>
      <c r="HN95" s="101"/>
      <c r="HO95" s="101"/>
      <c r="HP95" s="101"/>
      <c r="HQ95" s="101"/>
      <c r="HR95" s="101"/>
      <c r="HS95" s="101"/>
      <c r="HT95" s="101"/>
      <c r="HU95" s="101"/>
      <c r="HV95" s="101"/>
      <c r="HW95" s="101"/>
      <c r="HX95" s="101"/>
      <c r="HY95" s="101"/>
      <c r="HZ95" s="101"/>
      <c r="IA95" s="101"/>
      <c r="IB95" s="101"/>
      <c r="IC95" s="101"/>
      <c r="ID95" s="101"/>
      <c r="IE95" s="101"/>
      <c r="IF95" s="101"/>
      <c r="IG95" s="101"/>
      <c r="IH95" s="101"/>
      <c r="II95" s="101"/>
      <c r="IJ95" s="101"/>
      <c r="IK95" s="101"/>
      <c r="IL95" s="101"/>
      <c r="IM95" s="101"/>
      <c r="IN95" s="101"/>
      <c r="IO95" s="101"/>
      <c r="IP95" s="101"/>
      <c r="IQ95" s="101"/>
      <c r="IR95" s="101"/>
      <c r="IS95" s="101"/>
    </row>
    <row r="96" spans="2:253">
      <c r="B96" s="92">
        <v>1543</v>
      </c>
      <c r="C96" s="93" t="s">
        <v>316</v>
      </c>
      <c r="D96" s="94"/>
      <c r="E96" s="94"/>
      <c r="F96" s="95">
        <f t="shared" si="37"/>
        <v>0</v>
      </c>
      <c r="G96" s="94"/>
      <c r="H96" s="94"/>
      <c r="I96" s="95">
        <f t="shared" si="38"/>
        <v>0</v>
      </c>
      <c r="J96" s="94"/>
      <c r="K96" s="90">
        <f t="shared" si="29"/>
        <v>0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02"/>
      <c r="GT96" s="102"/>
      <c r="GU96" s="102"/>
      <c r="GV96" s="102"/>
      <c r="GW96" s="102"/>
      <c r="GX96" s="102"/>
      <c r="GY96" s="102"/>
      <c r="GZ96" s="102"/>
      <c r="HA96" s="102"/>
      <c r="HB96" s="102"/>
      <c r="HC96" s="102"/>
      <c r="HD96" s="102"/>
      <c r="HE96" s="102"/>
      <c r="HF96" s="102"/>
      <c r="HG96" s="102"/>
      <c r="HH96" s="102"/>
      <c r="HI96" s="102"/>
      <c r="HJ96" s="102"/>
      <c r="HK96" s="102"/>
      <c r="HL96" s="102"/>
      <c r="HM96" s="102"/>
      <c r="HN96" s="102"/>
      <c r="HO96" s="102"/>
      <c r="HP96" s="102"/>
      <c r="HQ96" s="102"/>
      <c r="HR96" s="102"/>
      <c r="HS96" s="102"/>
      <c r="HT96" s="102"/>
      <c r="HU96" s="102"/>
      <c r="HV96" s="102"/>
      <c r="HW96" s="102"/>
      <c r="HX96" s="102"/>
      <c r="HY96" s="102"/>
      <c r="HZ96" s="102"/>
      <c r="IA96" s="102"/>
      <c r="IB96" s="102"/>
      <c r="IC96" s="102"/>
      <c r="ID96" s="102"/>
      <c r="IE96" s="102"/>
      <c r="IF96" s="102"/>
      <c r="IG96" s="102"/>
      <c r="IH96" s="102"/>
      <c r="II96" s="102"/>
      <c r="IJ96" s="102"/>
      <c r="IK96" s="102"/>
      <c r="IL96" s="102"/>
      <c r="IM96" s="102"/>
      <c r="IN96" s="102"/>
      <c r="IO96" s="102"/>
      <c r="IP96" s="102"/>
      <c r="IQ96" s="102"/>
      <c r="IR96" s="102"/>
      <c r="IS96" s="102"/>
    </row>
    <row r="97" spans="2:253">
      <c r="B97" s="92">
        <v>1544</v>
      </c>
      <c r="C97" s="93" t="s">
        <v>317</v>
      </c>
      <c r="D97" s="94"/>
      <c r="E97" s="94"/>
      <c r="F97" s="95">
        <f t="shared" si="37"/>
        <v>0</v>
      </c>
      <c r="G97" s="94"/>
      <c r="H97" s="94"/>
      <c r="I97" s="95">
        <f t="shared" si="38"/>
        <v>0</v>
      </c>
      <c r="J97" s="94"/>
      <c r="K97" s="90">
        <f t="shared" si="29"/>
        <v>0</v>
      </c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  <c r="GU97" s="103"/>
      <c r="GV97" s="103"/>
      <c r="GW97" s="103"/>
      <c r="GX97" s="103"/>
      <c r="GY97" s="103"/>
      <c r="GZ97" s="103"/>
      <c r="HA97" s="103"/>
      <c r="HB97" s="103"/>
      <c r="HC97" s="103"/>
      <c r="HD97" s="103"/>
      <c r="HE97" s="103"/>
      <c r="HF97" s="103"/>
      <c r="HG97" s="103"/>
      <c r="HH97" s="103"/>
      <c r="HI97" s="103"/>
      <c r="HJ97" s="103"/>
      <c r="HK97" s="103"/>
      <c r="HL97" s="103"/>
      <c r="HM97" s="103"/>
      <c r="HN97" s="103"/>
      <c r="HO97" s="103"/>
      <c r="HP97" s="103"/>
      <c r="HQ97" s="103"/>
      <c r="HR97" s="103"/>
      <c r="HS97" s="103"/>
      <c r="HT97" s="103"/>
      <c r="HU97" s="103"/>
      <c r="HV97" s="103"/>
      <c r="HW97" s="103"/>
      <c r="HX97" s="103"/>
      <c r="HY97" s="103"/>
      <c r="HZ97" s="103"/>
      <c r="IA97" s="103"/>
      <c r="IB97" s="103"/>
      <c r="IC97" s="103"/>
      <c r="ID97" s="103"/>
      <c r="IE97" s="103"/>
      <c r="IF97" s="103"/>
      <c r="IG97" s="103"/>
      <c r="IH97" s="103"/>
      <c r="II97" s="103"/>
      <c r="IJ97" s="103"/>
      <c r="IK97" s="103"/>
      <c r="IL97" s="103"/>
      <c r="IM97" s="103"/>
      <c r="IN97" s="103"/>
      <c r="IO97" s="103"/>
      <c r="IP97" s="103"/>
      <c r="IQ97" s="103"/>
      <c r="IR97" s="103"/>
      <c r="IS97" s="103"/>
    </row>
    <row r="98" spans="2:253">
      <c r="B98" s="92">
        <v>1545</v>
      </c>
      <c r="C98" s="93" t="s">
        <v>318</v>
      </c>
      <c r="D98" s="94"/>
      <c r="E98" s="94"/>
      <c r="F98" s="95">
        <f t="shared" si="37"/>
        <v>0</v>
      </c>
      <c r="G98" s="94"/>
      <c r="H98" s="94"/>
      <c r="I98" s="95">
        <f t="shared" si="38"/>
        <v>0</v>
      </c>
      <c r="J98" s="94"/>
      <c r="K98" s="90">
        <f t="shared" si="29"/>
        <v>0</v>
      </c>
    </row>
    <row r="99" spans="2:253">
      <c r="B99" s="92">
        <v>1546</v>
      </c>
      <c r="C99" s="93" t="s">
        <v>319</v>
      </c>
      <c r="D99" s="94">
        <v>96000</v>
      </c>
      <c r="E99" s="94">
        <v>56932.07</v>
      </c>
      <c r="F99" s="95">
        <f t="shared" si="37"/>
        <v>152932.07</v>
      </c>
      <c r="G99" s="94"/>
      <c r="H99" s="94"/>
      <c r="I99" s="95">
        <v>152932.07</v>
      </c>
      <c r="J99" s="94"/>
      <c r="K99" s="90">
        <f t="shared" si="29"/>
        <v>0</v>
      </c>
    </row>
    <row r="100" spans="2:253">
      <c r="B100" s="92">
        <v>1547</v>
      </c>
      <c r="C100" s="93" t="s">
        <v>320</v>
      </c>
      <c r="D100" s="94"/>
      <c r="E100" s="94"/>
      <c r="F100" s="95">
        <f t="shared" si="37"/>
        <v>0</v>
      </c>
      <c r="G100" s="94"/>
      <c r="H100" s="94"/>
      <c r="I100" s="95">
        <f t="shared" si="38"/>
        <v>0</v>
      </c>
      <c r="J100" s="94"/>
      <c r="K100" s="90">
        <f t="shared" si="29"/>
        <v>0</v>
      </c>
    </row>
    <row r="101" spans="2:253">
      <c r="B101" s="87">
        <v>1550</v>
      </c>
      <c r="C101" s="91" t="s">
        <v>321</v>
      </c>
      <c r="D101" s="89">
        <f t="shared" ref="D101:J101" si="39">D102</f>
        <v>0</v>
      </c>
      <c r="E101" s="89">
        <f t="shared" si="39"/>
        <v>0</v>
      </c>
      <c r="F101" s="89">
        <f t="shared" si="39"/>
        <v>0</v>
      </c>
      <c r="G101" s="89">
        <f t="shared" si="39"/>
        <v>0</v>
      </c>
      <c r="H101" s="89">
        <f t="shared" si="39"/>
        <v>0</v>
      </c>
      <c r="I101" s="89">
        <f t="shared" si="39"/>
        <v>0</v>
      </c>
      <c r="J101" s="89">
        <f t="shared" si="39"/>
        <v>0</v>
      </c>
      <c r="K101" s="90">
        <f t="shared" si="29"/>
        <v>0</v>
      </c>
    </row>
    <row r="102" spans="2:253">
      <c r="B102" s="92">
        <v>1551</v>
      </c>
      <c r="C102" s="93" t="s">
        <v>322</v>
      </c>
      <c r="D102" s="94"/>
      <c r="E102" s="94"/>
      <c r="F102" s="95">
        <f>+D102+E102</f>
        <v>0</v>
      </c>
      <c r="G102" s="94"/>
      <c r="H102" s="94"/>
      <c r="I102" s="95">
        <f>+G102+H102+J102</f>
        <v>0</v>
      </c>
      <c r="J102" s="94"/>
      <c r="K102" s="90">
        <f t="shared" si="29"/>
        <v>0</v>
      </c>
    </row>
    <row r="103" spans="2:253">
      <c r="B103" s="92">
        <v>1552</v>
      </c>
      <c r="C103" s="93" t="s">
        <v>1080</v>
      </c>
      <c r="D103" s="94"/>
      <c r="E103" s="94"/>
      <c r="F103" s="95"/>
      <c r="G103" s="94"/>
      <c r="H103" s="94"/>
      <c r="I103" s="95"/>
      <c r="J103" s="94"/>
      <c r="K103" s="90"/>
    </row>
    <row r="104" spans="2:253">
      <c r="B104" s="87">
        <v>1590</v>
      </c>
      <c r="C104" s="91" t="s">
        <v>305</v>
      </c>
      <c r="D104" s="89">
        <f t="shared" ref="D104:J104" si="40">SUM(D105:D109)</f>
        <v>48000</v>
      </c>
      <c r="E104" s="89">
        <f t="shared" si="40"/>
        <v>-2640</v>
      </c>
      <c r="F104" s="89">
        <f t="shared" si="40"/>
        <v>45360</v>
      </c>
      <c r="G104" s="89">
        <f t="shared" si="40"/>
        <v>0</v>
      </c>
      <c r="H104" s="89">
        <f t="shared" si="40"/>
        <v>0</v>
      </c>
      <c r="I104" s="89">
        <f t="shared" si="40"/>
        <v>45360</v>
      </c>
      <c r="J104" s="89">
        <f t="shared" si="40"/>
        <v>0</v>
      </c>
      <c r="K104" s="90">
        <f t="shared" si="29"/>
        <v>0</v>
      </c>
    </row>
    <row r="105" spans="2:253">
      <c r="B105" s="92">
        <v>1591</v>
      </c>
      <c r="C105" s="93" t="s">
        <v>323</v>
      </c>
      <c r="D105" s="94"/>
      <c r="E105" s="94"/>
      <c r="F105" s="95">
        <f>+D105+E105</f>
        <v>0</v>
      </c>
      <c r="G105" s="94"/>
      <c r="H105" s="94"/>
      <c r="I105" s="95">
        <f>+G105+H105+J105</f>
        <v>0</v>
      </c>
      <c r="J105" s="94"/>
      <c r="K105" s="90">
        <f t="shared" si="29"/>
        <v>0</v>
      </c>
    </row>
    <row r="106" spans="2:253">
      <c r="B106" s="92">
        <v>1592</v>
      </c>
      <c r="C106" s="93" t="s">
        <v>324</v>
      </c>
      <c r="D106" s="94"/>
      <c r="E106" s="94"/>
      <c r="F106" s="95">
        <f>+D106+E106</f>
        <v>0</v>
      </c>
      <c r="G106" s="94"/>
      <c r="H106" s="94"/>
      <c r="I106" s="95">
        <f>+G106+H106+J106</f>
        <v>0</v>
      </c>
      <c r="J106" s="94"/>
      <c r="K106" s="90">
        <f t="shared" si="29"/>
        <v>0</v>
      </c>
    </row>
    <row r="107" spans="2:253">
      <c r="B107" s="92">
        <v>1593</v>
      </c>
      <c r="C107" s="93" t="s">
        <v>325</v>
      </c>
      <c r="D107" s="94"/>
      <c r="E107" s="94"/>
      <c r="F107" s="95">
        <f>+D107+E107</f>
        <v>0</v>
      </c>
      <c r="G107" s="94"/>
      <c r="H107" s="94"/>
      <c r="I107" s="95">
        <f>+G107+H107+J107</f>
        <v>0</v>
      </c>
      <c r="J107" s="94"/>
      <c r="K107" s="90">
        <f t="shared" si="29"/>
        <v>0</v>
      </c>
    </row>
    <row r="108" spans="2:253">
      <c r="B108" s="92">
        <v>1594</v>
      </c>
      <c r="C108" s="93" t="s">
        <v>326</v>
      </c>
      <c r="D108" s="94"/>
      <c r="E108" s="94"/>
      <c r="F108" s="95">
        <f>+D108+E108</f>
        <v>0</v>
      </c>
      <c r="G108" s="94"/>
      <c r="H108" s="94"/>
      <c r="I108" s="95">
        <f>+G108+H108+J108</f>
        <v>0</v>
      </c>
      <c r="J108" s="94"/>
      <c r="K108" s="90">
        <f t="shared" si="29"/>
        <v>0</v>
      </c>
    </row>
    <row r="109" spans="2:253">
      <c r="B109" s="92">
        <v>1595</v>
      </c>
      <c r="C109" s="93" t="s">
        <v>327</v>
      </c>
      <c r="D109" s="94">
        <v>48000</v>
      </c>
      <c r="E109" s="94">
        <v>-2640</v>
      </c>
      <c r="F109" s="95">
        <f>+D109+E109</f>
        <v>45360</v>
      </c>
      <c r="G109" s="94"/>
      <c r="H109" s="94"/>
      <c r="I109" s="95">
        <v>45360</v>
      </c>
      <c r="J109" s="94"/>
      <c r="K109" s="90">
        <f t="shared" si="29"/>
        <v>0</v>
      </c>
    </row>
    <row r="110" spans="2:253">
      <c r="B110" s="87">
        <v>1600</v>
      </c>
      <c r="C110" s="99" t="s">
        <v>328</v>
      </c>
      <c r="D110" s="89">
        <f t="shared" ref="D110:J111" si="41">D111</f>
        <v>0</v>
      </c>
      <c r="E110" s="89">
        <f t="shared" si="41"/>
        <v>0</v>
      </c>
      <c r="F110" s="89">
        <f t="shared" si="41"/>
        <v>0</v>
      </c>
      <c r="G110" s="89">
        <f t="shared" si="41"/>
        <v>0</v>
      </c>
      <c r="H110" s="89">
        <f t="shared" si="41"/>
        <v>0</v>
      </c>
      <c r="I110" s="89">
        <f t="shared" si="41"/>
        <v>0</v>
      </c>
      <c r="J110" s="89">
        <f t="shared" si="41"/>
        <v>0</v>
      </c>
      <c r="K110" s="90">
        <f t="shared" si="29"/>
        <v>0</v>
      </c>
    </row>
    <row r="111" spans="2:253">
      <c r="B111" s="87">
        <v>1610</v>
      </c>
      <c r="C111" s="91" t="s">
        <v>329</v>
      </c>
      <c r="D111" s="89">
        <f t="shared" si="41"/>
        <v>0</v>
      </c>
      <c r="E111" s="89">
        <f t="shared" si="41"/>
        <v>0</v>
      </c>
      <c r="F111" s="89">
        <f t="shared" si="41"/>
        <v>0</v>
      </c>
      <c r="G111" s="89">
        <f t="shared" si="41"/>
        <v>0</v>
      </c>
      <c r="H111" s="89">
        <f t="shared" si="41"/>
        <v>0</v>
      </c>
      <c r="I111" s="89">
        <f t="shared" si="41"/>
        <v>0</v>
      </c>
      <c r="J111" s="89">
        <f t="shared" si="41"/>
        <v>0</v>
      </c>
      <c r="K111" s="90">
        <f t="shared" si="29"/>
        <v>0</v>
      </c>
    </row>
    <row r="112" spans="2:253">
      <c r="B112" s="92">
        <v>1611</v>
      </c>
      <c r="C112" s="93" t="s">
        <v>329</v>
      </c>
      <c r="D112" s="94"/>
      <c r="E112" s="94"/>
      <c r="F112" s="95">
        <f>+D112+E112</f>
        <v>0</v>
      </c>
      <c r="G112" s="94"/>
      <c r="H112" s="94"/>
      <c r="I112" s="95">
        <f>+G112+H112+J112</f>
        <v>0</v>
      </c>
      <c r="J112" s="94"/>
      <c r="K112" s="90">
        <f t="shared" si="29"/>
        <v>0</v>
      </c>
    </row>
    <row r="113" spans="1:11">
      <c r="B113" s="87">
        <v>1700</v>
      </c>
      <c r="C113" s="99" t="s">
        <v>330</v>
      </c>
      <c r="D113" s="89">
        <f t="shared" ref="D113:J113" si="42">D114+D117</f>
        <v>0</v>
      </c>
      <c r="E113" s="89">
        <f t="shared" si="42"/>
        <v>0</v>
      </c>
      <c r="F113" s="89">
        <f t="shared" si="42"/>
        <v>0</v>
      </c>
      <c r="G113" s="89">
        <f t="shared" si="42"/>
        <v>0</v>
      </c>
      <c r="H113" s="89">
        <f t="shared" si="42"/>
        <v>0</v>
      </c>
      <c r="I113" s="89">
        <f t="shared" si="42"/>
        <v>0</v>
      </c>
      <c r="J113" s="89">
        <f t="shared" si="42"/>
        <v>0</v>
      </c>
      <c r="K113" s="90">
        <f t="shared" si="29"/>
        <v>0</v>
      </c>
    </row>
    <row r="114" spans="1:11">
      <c r="B114" s="87">
        <v>1710</v>
      </c>
      <c r="C114" s="91" t="s">
        <v>331</v>
      </c>
      <c r="D114" s="89">
        <f t="shared" ref="D114:J114" si="43">D115+D116</f>
        <v>0</v>
      </c>
      <c r="E114" s="89">
        <f t="shared" si="43"/>
        <v>0</v>
      </c>
      <c r="F114" s="89">
        <f t="shared" si="43"/>
        <v>0</v>
      </c>
      <c r="G114" s="89">
        <f t="shared" si="43"/>
        <v>0</v>
      </c>
      <c r="H114" s="89">
        <f t="shared" si="43"/>
        <v>0</v>
      </c>
      <c r="I114" s="89">
        <f t="shared" si="43"/>
        <v>0</v>
      </c>
      <c r="J114" s="89">
        <f t="shared" si="43"/>
        <v>0</v>
      </c>
      <c r="K114" s="90">
        <f t="shared" si="29"/>
        <v>0</v>
      </c>
    </row>
    <row r="115" spans="1:11">
      <c r="B115" s="92">
        <v>1711</v>
      </c>
      <c r="C115" s="93" t="s">
        <v>332</v>
      </c>
      <c r="D115" s="94"/>
      <c r="E115" s="94"/>
      <c r="F115" s="95">
        <f>+D115+E115</f>
        <v>0</v>
      </c>
      <c r="G115" s="94"/>
      <c r="H115" s="94"/>
      <c r="I115" s="95">
        <f>+G115+H115+J115</f>
        <v>0</v>
      </c>
      <c r="J115" s="94"/>
      <c r="K115" s="90">
        <f t="shared" si="29"/>
        <v>0</v>
      </c>
    </row>
    <row r="116" spans="1:11">
      <c r="B116" s="92">
        <v>1712</v>
      </c>
      <c r="C116" s="93" t="s">
        <v>333</v>
      </c>
      <c r="D116" s="94"/>
      <c r="E116" s="94"/>
      <c r="F116" s="95">
        <f>+D116+E116</f>
        <v>0</v>
      </c>
      <c r="G116" s="94"/>
      <c r="H116" s="94"/>
      <c r="I116" s="95">
        <f>+G116+H116+J116</f>
        <v>0</v>
      </c>
      <c r="J116" s="94"/>
      <c r="K116" s="90">
        <f t="shared" si="29"/>
        <v>0</v>
      </c>
    </row>
    <row r="117" spans="1:11">
      <c r="B117" s="87">
        <v>1720</v>
      </c>
      <c r="C117" s="91" t="s">
        <v>334</v>
      </c>
      <c r="D117" s="89">
        <f t="shared" ref="D117:J117" si="44">D118</f>
        <v>0</v>
      </c>
      <c r="E117" s="89">
        <f t="shared" si="44"/>
        <v>0</v>
      </c>
      <c r="F117" s="89">
        <f t="shared" si="44"/>
        <v>0</v>
      </c>
      <c r="G117" s="89">
        <f t="shared" si="44"/>
        <v>0</v>
      </c>
      <c r="H117" s="89">
        <f t="shared" si="44"/>
        <v>0</v>
      </c>
      <c r="I117" s="89">
        <f t="shared" si="44"/>
        <v>0</v>
      </c>
      <c r="J117" s="89">
        <f t="shared" si="44"/>
        <v>0</v>
      </c>
      <c r="K117" s="90">
        <f t="shared" si="29"/>
        <v>0</v>
      </c>
    </row>
    <row r="118" spans="1:11">
      <c r="B118" s="92">
        <v>1721</v>
      </c>
      <c r="C118" s="93" t="s">
        <v>334</v>
      </c>
      <c r="D118" s="94"/>
      <c r="E118" s="94"/>
      <c r="F118" s="95">
        <f>+D118+E118</f>
        <v>0</v>
      </c>
      <c r="G118" s="94"/>
      <c r="H118" s="94"/>
      <c r="I118" s="95">
        <f>+G118+H118+J118</f>
        <v>0</v>
      </c>
      <c r="J118" s="94"/>
      <c r="K118" s="90">
        <f t="shared" si="29"/>
        <v>0</v>
      </c>
    </row>
    <row r="119" spans="1:11">
      <c r="B119" s="87" t="s">
        <v>335</v>
      </c>
      <c r="C119" s="104"/>
      <c r="D119" s="89">
        <f t="shared" ref="D119:J119" si="45">D14+D27+D38+D69+D84+D110+D113</f>
        <v>19467990</v>
      </c>
      <c r="E119" s="89">
        <f t="shared" si="45"/>
        <v>562431.35</v>
      </c>
      <c r="F119" s="89">
        <f t="shared" si="45"/>
        <v>20030421.350000001</v>
      </c>
      <c r="G119" s="89">
        <f t="shared" si="45"/>
        <v>0</v>
      </c>
      <c r="H119" s="89">
        <f t="shared" si="45"/>
        <v>0</v>
      </c>
      <c r="I119" s="89">
        <f t="shared" si="45"/>
        <v>20030421.350000001</v>
      </c>
      <c r="J119" s="89">
        <f t="shared" si="45"/>
        <v>0</v>
      </c>
      <c r="K119" s="90">
        <f t="shared" si="29"/>
        <v>0</v>
      </c>
    </row>
    <row r="120" spans="1:11">
      <c r="B120" s="87">
        <v>2000</v>
      </c>
      <c r="C120" s="99" t="s">
        <v>14</v>
      </c>
      <c r="D120" s="89">
        <f t="shared" ref="D120:J120" si="46">+D121+D140+D148+D167+D189+D204+D209+D220+D227</f>
        <v>2372649</v>
      </c>
      <c r="E120" s="89">
        <f t="shared" si="46"/>
        <v>-613911.24</v>
      </c>
      <c r="F120" s="89">
        <f t="shared" si="46"/>
        <v>1758737.76</v>
      </c>
      <c r="G120" s="89">
        <f t="shared" si="46"/>
        <v>0</v>
      </c>
      <c r="H120" s="89">
        <f t="shared" si="46"/>
        <v>431054.4</v>
      </c>
      <c r="I120" s="89">
        <f t="shared" si="46"/>
        <v>1359428.5799999998</v>
      </c>
      <c r="J120" s="89">
        <f t="shared" si="46"/>
        <v>0</v>
      </c>
      <c r="K120" s="90">
        <f t="shared" si="29"/>
        <v>399309.18000000017</v>
      </c>
    </row>
    <row r="121" spans="1:11" ht="13.5" customHeight="1">
      <c r="A121" s="100"/>
      <c r="B121" s="87">
        <v>2100</v>
      </c>
      <c r="C121" s="99" t="s">
        <v>336</v>
      </c>
      <c r="D121" s="89">
        <f>D122+D125+D128+D130+D132+D134+D136+D138</f>
        <v>411600</v>
      </c>
      <c r="E121" s="89">
        <f t="shared" ref="E121:J121" si="47">E122+E125+E128+E130+E132+E134+E136+E138</f>
        <v>-36911.199999999997</v>
      </c>
      <c r="F121" s="89">
        <f t="shared" si="47"/>
        <v>374688.8</v>
      </c>
      <c r="G121" s="89">
        <f t="shared" si="47"/>
        <v>0</v>
      </c>
      <c r="H121" s="89">
        <f t="shared" si="47"/>
        <v>0</v>
      </c>
      <c r="I121" s="89">
        <f t="shared" si="47"/>
        <v>316994.02</v>
      </c>
      <c r="J121" s="89">
        <f t="shared" si="47"/>
        <v>0</v>
      </c>
      <c r="K121" s="90">
        <f t="shared" si="29"/>
        <v>57694.77999999997</v>
      </c>
    </row>
    <row r="122" spans="1:11">
      <c r="B122" s="87">
        <v>2110</v>
      </c>
      <c r="C122" s="105" t="s">
        <v>337</v>
      </c>
      <c r="D122" s="89">
        <f t="shared" ref="D122:J122" si="48">D123+D124</f>
        <v>261600</v>
      </c>
      <c r="E122" s="89">
        <f t="shared" si="48"/>
        <v>5533.4</v>
      </c>
      <c r="F122" s="89">
        <f t="shared" si="48"/>
        <v>267133.40000000002</v>
      </c>
      <c r="G122" s="89">
        <f t="shared" si="48"/>
        <v>0</v>
      </c>
      <c r="H122" s="89">
        <f t="shared" si="48"/>
        <v>0</v>
      </c>
      <c r="I122" s="89">
        <f t="shared" si="48"/>
        <v>223301.06</v>
      </c>
      <c r="J122" s="89">
        <f t="shared" si="48"/>
        <v>0</v>
      </c>
      <c r="K122" s="90">
        <f t="shared" si="29"/>
        <v>43832.340000000026</v>
      </c>
    </row>
    <row r="123" spans="1:11">
      <c r="B123" s="92">
        <v>2111</v>
      </c>
      <c r="C123" s="93" t="s">
        <v>338</v>
      </c>
      <c r="D123" s="94">
        <v>261600</v>
      </c>
      <c r="E123" s="94">
        <v>5533.4</v>
      </c>
      <c r="F123" s="95">
        <f>+D123+E123</f>
        <v>267133.40000000002</v>
      </c>
      <c r="G123" s="94"/>
      <c r="H123" s="94"/>
      <c r="I123" s="95">
        <v>223301.06</v>
      </c>
      <c r="J123" s="94"/>
      <c r="K123" s="90">
        <f t="shared" si="29"/>
        <v>43832.340000000026</v>
      </c>
    </row>
    <row r="124" spans="1:11">
      <c r="B124" s="92">
        <v>2112</v>
      </c>
      <c r="C124" s="93" t="s">
        <v>339</v>
      </c>
      <c r="D124" s="94"/>
      <c r="E124" s="94"/>
      <c r="F124" s="95">
        <f>+D124+E124</f>
        <v>0</v>
      </c>
      <c r="G124" s="94"/>
      <c r="H124" s="94"/>
      <c r="I124" s="95">
        <f>+G124+H124+J124</f>
        <v>0</v>
      </c>
      <c r="J124" s="94"/>
      <c r="K124" s="90">
        <f t="shared" si="29"/>
        <v>0</v>
      </c>
    </row>
    <row r="125" spans="1:11">
      <c r="B125" s="87">
        <v>2120</v>
      </c>
      <c r="C125" s="91" t="s">
        <v>340</v>
      </c>
      <c r="D125" s="89">
        <f t="shared" ref="D125:J125" si="49">D126+D127</f>
        <v>6000</v>
      </c>
      <c r="E125" s="89">
        <f t="shared" si="49"/>
        <v>-1533.28</v>
      </c>
      <c r="F125" s="89">
        <f t="shared" si="49"/>
        <v>4466.72</v>
      </c>
      <c r="G125" s="89">
        <f t="shared" si="49"/>
        <v>0</v>
      </c>
      <c r="H125" s="89">
        <f t="shared" si="49"/>
        <v>0</v>
      </c>
      <c r="I125" s="89">
        <f t="shared" si="49"/>
        <v>4466.72</v>
      </c>
      <c r="J125" s="89">
        <f t="shared" si="49"/>
        <v>0</v>
      </c>
      <c r="K125" s="90">
        <f t="shared" si="29"/>
        <v>0</v>
      </c>
    </row>
    <row r="126" spans="1:11">
      <c r="B126" s="92">
        <v>2121</v>
      </c>
      <c r="C126" s="93" t="s">
        <v>341</v>
      </c>
      <c r="D126" s="94">
        <v>6000</v>
      </c>
      <c r="E126" s="94">
        <v>-1533.28</v>
      </c>
      <c r="F126" s="95">
        <f>+D126+E126</f>
        <v>4466.72</v>
      </c>
      <c r="G126" s="94"/>
      <c r="H126" s="94"/>
      <c r="I126" s="95">
        <v>4466.72</v>
      </c>
      <c r="J126" s="94"/>
      <c r="K126" s="90">
        <f t="shared" si="29"/>
        <v>0</v>
      </c>
    </row>
    <row r="127" spans="1:11">
      <c r="B127" s="92">
        <v>2122</v>
      </c>
      <c r="C127" s="93" t="s">
        <v>342</v>
      </c>
      <c r="D127" s="94"/>
      <c r="E127" s="94"/>
      <c r="F127" s="95">
        <f>+D127+E127</f>
        <v>0</v>
      </c>
      <c r="G127" s="94"/>
      <c r="H127" s="94"/>
      <c r="I127" s="95">
        <f>+G127+H127+J127</f>
        <v>0</v>
      </c>
      <c r="J127" s="94"/>
      <c r="K127" s="90">
        <f t="shared" si="29"/>
        <v>0</v>
      </c>
    </row>
    <row r="128" spans="1:11">
      <c r="B128" s="87">
        <v>2130</v>
      </c>
      <c r="C128" s="91" t="s">
        <v>343</v>
      </c>
      <c r="D128" s="89">
        <f t="shared" ref="D128:J128" si="50">D129</f>
        <v>0</v>
      </c>
      <c r="E128" s="89">
        <f t="shared" si="50"/>
        <v>0</v>
      </c>
      <c r="F128" s="89">
        <f t="shared" si="50"/>
        <v>0</v>
      </c>
      <c r="G128" s="89">
        <f t="shared" si="50"/>
        <v>0</v>
      </c>
      <c r="H128" s="89">
        <f t="shared" si="50"/>
        <v>0</v>
      </c>
      <c r="I128" s="89">
        <f t="shared" si="50"/>
        <v>0</v>
      </c>
      <c r="J128" s="89">
        <f t="shared" si="50"/>
        <v>0</v>
      </c>
      <c r="K128" s="90">
        <f t="shared" si="29"/>
        <v>0</v>
      </c>
    </row>
    <row r="129" spans="2:11">
      <c r="B129" s="92">
        <v>2131</v>
      </c>
      <c r="C129" s="93" t="s">
        <v>343</v>
      </c>
      <c r="D129" s="94"/>
      <c r="E129" s="94"/>
      <c r="F129" s="95">
        <f>+D129+E129</f>
        <v>0</v>
      </c>
      <c r="G129" s="94"/>
      <c r="H129" s="94"/>
      <c r="I129" s="95">
        <f>+G129+H129+J129</f>
        <v>0</v>
      </c>
      <c r="J129" s="94"/>
      <c r="K129" s="90">
        <f t="shared" si="29"/>
        <v>0</v>
      </c>
    </row>
    <row r="130" spans="2:11" ht="24.75" customHeight="1">
      <c r="B130" s="87">
        <v>2140</v>
      </c>
      <c r="C130" s="91" t="s">
        <v>344</v>
      </c>
      <c r="D130" s="89">
        <f t="shared" ref="D130:J130" si="51">D131</f>
        <v>24000</v>
      </c>
      <c r="E130" s="89">
        <f t="shared" si="51"/>
        <v>-24000</v>
      </c>
      <c r="F130" s="89">
        <f t="shared" si="51"/>
        <v>0</v>
      </c>
      <c r="G130" s="89">
        <f t="shared" si="51"/>
        <v>0</v>
      </c>
      <c r="H130" s="89">
        <f t="shared" si="51"/>
        <v>0</v>
      </c>
      <c r="I130" s="89">
        <f t="shared" si="51"/>
        <v>0</v>
      </c>
      <c r="J130" s="89">
        <f t="shared" si="51"/>
        <v>0</v>
      </c>
      <c r="K130" s="90">
        <f t="shared" si="29"/>
        <v>0</v>
      </c>
    </row>
    <row r="131" spans="2:11">
      <c r="B131" s="92">
        <v>2141</v>
      </c>
      <c r="C131" s="93" t="s">
        <v>345</v>
      </c>
      <c r="D131" s="94">
        <v>24000</v>
      </c>
      <c r="E131" s="94">
        <v>-24000</v>
      </c>
      <c r="F131" s="95">
        <f>+D131+E131</f>
        <v>0</v>
      </c>
      <c r="G131" s="94"/>
      <c r="H131" s="94"/>
      <c r="I131" s="95">
        <f>+G131+H131+J131</f>
        <v>0</v>
      </c>
      <c r="J131" s="94"/>
      <c r="K131" s="90">
        <f t="shared" si="29"/>
        <v>0</v>
      </c>
    </row>
    <row r="132" spans="2:11">
      <c r="B132" s="87">
        <v>2150</v>
      </c>
      <c r="C132" s="91" t="s">
        <v>346</v>
      </c>
      <c r="D132" s="89">
        <f t="shared" ref="D132:J132" si="52">D133</f>
        <v>0</v>
      </c>
      <c r="E132" s="89">
        <f t="shared" si="52"/>
        <v>0</v>
      </c>
      <c r="F132" s="89">
        <f t="shared" si="52"/>
        <v>0</v>
      </c>
      <c r="G132" s="89">
        <f t="shared" si="52"/>
        <v>0</v>
      </c>
      <c r="H132" s="89">
        <f t="shared" si="52"/>
        <v>0</v>
      </c>
      <c r="I132" s="89">
        <f t="shared" si="52"/>
        <v>0</v>
      </c>
      <c r="J132" s="89">
        <f t="shared" si="52"/>
        <v>0</v>
      </c>
      <c r="K132" s="90">
        <f t="shared" si="29"/>
        <v>0</v>
      </c>
    </row>
    <row r="133" spans="2:11">
      <c r="B133" s="92">
        <v>2151</v>
      </c>
      <c r="C133" s="93" t="s">
        <v>347</v>
      </c>
      <c r="D133" s="94"/>
      <c r="E133" s="94"/>
      <c r="F133" s="95">
        <f>+D133+E133</f>
        <v>0</v>
      </c>
      <c r="G133" s="94"/>
      <c r="H133" s="94"/>
      <c r="I133" s="95">
        <f>+G133+H133+J133</f>
        <v>0</v>
      </c>
      <c r="J133" s="94"/>
      <c r="K133" s="90">
        <f t="shared" si="29"/>
        <v>0</v>
      </c>
    </row>
    <row r="134" spans="2:11">
      <c r="B134" s="87">
        <v>2160</v>
      </c>
      <c r="C134" s="91" t="s">
        <v>348</v>
      </c>
      <c r="D134" s="89">
        <f t="shared" ref="D134:J134" si="53">D135</f>
        <v>120000</v>
      </c>
      <c r="E134" s="89">
        <f t="shared" si="53"/>
        <v>-16911.32</v>
      </c>
      <c r="F134" s="89">
        <f t="shared" si="53"/>
        <v>103088.68</v>
      </c>
      <c r="G134" s="89">
        <f t="shared" si="53"/>
        <v>0</v>
      </c>
      <c r="H134" s="89">
        <f t="shared" si="53"/>
        <v>0</v>
      </c>
      <c r="I134" s="89">
        <f t="shared" si="53"/>
        <v>89226.240000000005</v>
      </c>
      <c r="J134" s="89">
        <f t="shared" si="53"/>
        <v>0</v>
      </c>
      <c r="K134" s="90">
        <f t="shared" si="29"/>
        <v>13862.439999999988</v>
      </c>
    </row>
    <row r="135" spans="2:11">
      <c r="B135" s="92">
        <v>2161</v>
      </c>
      <c r="C135" s="93" t="s">
        <v>349</v>
      </c>
      <c r="D135" s="94">
        <v>120000</v>
      </c>
      <c r="E135" s="94">
        <v>-16911.32</v>
      </c>
      <c r="F135" s="95">
        <f>+D135+E135</f>
        <v>103088.68</v>
      </c>
      <c r="G135" s="94"/>
      <c r="H135" s="94"/>
      <c r="I135" s="95">
        <v>89226.240000000005</v>
      </c>
      <c r="J135" s="94"/>
      <c r="K135" s="90">
        <f t="shared" si="29"/>
        <v>13862.439999999988</v>
      </c>
    </row>
    <row r="136" spans="2:11">
      <c r="B136" s="87">
        <v>2170</v>
      </c>
      <c r="C136" s="91" t="s">
        <v>350</v>
      </c>
      <c r="D136" s="89">
        <f t="shared" ref="D136:J136" si="54">D137</f>
        <v>0</v>
      </c>
      <c r="E136" s="89">
        <f t="shared" si="54"/>
        <v>0</v>
      </c>
      <c r="F136" s="89">
        <f t="shared" si="54"/>
        <v>0</v>
      </c>
      <c r="G136" s="89">
        <f t="shared" si="54"/>
        <v>0</v>
      </c>
      <c r="H136" s="89">
        <f t="shared" si="54"/>
        <v>0</v>
      </c>
      <c r="I136" s="89">
        <f t="shared" si="54"/>
        <v>0</v>
      </c>
      <c r="J136" s="89">
        <f t="shared" si="54"/>
        <v>0</v>
      </c>
      <c r="K136" s="90">
        <f t="shared" si="29"/>
        <v>0</v>
      </c>
    </row>
    <row r="137" spans="2:11">
      <c r="B137" s="92">
        <v>2171</v>
      </c>
      <c r="C137" s="93" t="s">
        <v>351</v>
      </c>
      <c r="D137" s="94"/>
      <c r="E137" s="94"/>
      <c r="F137" s="95">
        <f>+D137+E137</f>
        <v>0</v>
      </c>
      <c r="G137" s="94"/>
      <c r="H137" s="94"/>
      <c r="I137" s="95">
        <f>+G137+H137+J137</f>
        <v>0</v>
      </c>
      <c r="J137" s="94"/>
      <c r="K137" s="90">
        <f t="shared" si="29"/>
        <v>0</v>
      </c>
    </row>
    <row r="138" spans="2:11">
      <c r="B138" s="87">
        <v>2180</v>
      </c>
      <c r="C138" s="91" t="s">
        <v>352</v>
      </c>
      <c r="D138" s="89">
        <f t="shared" ref="D138:J138" si="55">D139</f>
        <v>0</v>
      </c>
      <c r="E138" s="89">
        <f t="shared" si="55"/>
        <v>0</v>
      </c>
      <c r="F138" s="89">
        <f t="shared" si="55"/>
        <v>0</v>
      </c>
      <c r="G138" s="89">
        <f t="shared" si="55"/>
        <v>0</v>
      </c>
      <c r="H138" s="89">
        <f t="shared" si="55"/>
        <v>0</v>
      </c>
      <c r="I138" s="89">
        <f t="shared" si="55"/>
        <v>0</v>
      </c>
      <c r="J138" s="89">
        <f t="shared" si="55"/>
        <v>0</v>
      </c>
      <c r="K138" s="90">
        <f t="shared" si="29"/>
        <v>0</v>
      </c>
    </row>
    <row r="139" spans="2:11">
      <c r="B139" s="92">
        <v>2181</v>
      </c>
      <c r="C139" s="93" t="s">
        <v>353</v>
      </c>
      <c r="D139" s="94"/>
      <c r="E139" s="94"/>
      <c r="F139" s="95">
        <f>+D139+E139</f>
        <v>0</v>
      </c>
      <c r="G139" s="94"/>
      <c r="H139" s="94"/>
      <c r="I139" s="95">
        <f>+G139+H139+J139</f>
        <v>0</v>
      </c>
      <c r="J139" s="94"/>
      <c r="K139" s="90">
        <f t="shared" si="29"/>
        <v>0</v>
      </c>
    </row>
    <row r="140" spans="2:11">
      <c r="B140" s="87">
        <v>2200</v>
      </c>
      <c r="C140" s="99" t="s">
        <v>354</v>
      </c>
      <c r="D140" s="89">
        <f>D141+D143+D146</f>
        <v>885049</v>
      </c>
      <c r="E140" s="89">
        <f t="shared" ref="E140:J140" si="56">E141+E143+E146</f>
        <v>-366619.2</v>
      </c>
      <c r="F140" s="89">
        <f t="shared" si="56"/>
        <v>518429.8</v>
      </c>
      <c r="G140" s="89">
        <f t="shared" si="56"/>
        <v>0</v>
      </c>
      <c r="H140" s="89">
        <f t="shared" si="56"/>
        <v>0</v>
      </c>
      <c r="I140" s="89">
        <f t="shared" si="56"/>
        <v>455928.33</v>
      </c>
      <c r="J140" s="89">
        <f t="shared" si="56"/>
        <v>0</v>
      </c>
      <c r="K140" s="90">
        <f t="shared" si="29"/>
        <v>62501.469999999972</v>
      </c>
    </row>
    <row r="141" spans="2:11">
      <c r="B141" s="87">
        <v>2210</v>
      </c>
      <c r="C141" s="91" t="s">
        <v>355</v>
      </c>
      <c r="D141" s="89">
        <f t="shared" ref="D141:J141" si="57">D142</f>
        <v>835049</v>
      </c>
      <c r="E141" s="89">
        <f t="shared" si="57"/>
        <v>-316619.2</v>
      </c>
      <c r="F141" s="89">
        <f t="shared" si="57"/>
        <v>518429.8</v>
      </c>
      <c r="G141" s="89">
        <f t="shared" si="57"/>
        <v>0</v>
      </c>
      <c r="H141" s="89">
        <f t="shared" si="57"/>
        <v>0</v>
      </c>
      <c r="I141" s="89">
        <f t="shared" si="57"/>
        <v>455928.33</v>
      </c>
      <c r="J141" s="89">
        <f t="shared" si="57"/>
        <v>0</v>
      </c>
      <c r="K141" s="90">
        <f t="shared" si="29"/>
        <v>62501.469999999972</v>
      </c>
    </row>
    <row r="142" spans="2:11">
      <c r="B142" s="92">
        <v>2211</v>
      </c>
      <c r="C142" s="93" t="s">
        <v>355</v>
      </c>
      <c r="D142" s="94">
        <v>835049</v>
      </c>
      <c r="E142" s="94">
        <v>-316619.2</v>
      </c>
      <c r="F142" s="95">
        <f>+D142+E142</f>
        <v>518429.8</v>
      </c>
      <c r="G142" s="94"/>
      <c r="H142" s="94"/>
      <c r="I142" s="95">
        <v>455928.33</v>
      </c>
      <c r="J142" s="94"/>
      <c r="K142" s="90">
        <f t="shared" si="29"/>
        <v>62501.469999999972</v>
      </c>
    </row>
    <row r="143" spans="2:11">
      <c r="B143" s="87">
        <v>2220</v>
      </c>
      <c r="C143" s="91" t="s">
        <v>356</v>
      </c>
      <c r="D143" s="89">
        <f t="shared" ref="D143:J143" si="58">D144+D145</f>
        <v>0</v>
      </c>
      <c r="E143" s="89">
        <f t="shared" si="58"/>
        <v>0</v>
      </c>
      <c r="F143" s="89">
        <f t="shared" si="58"/>
        <v>0</v>
      </c>
      <c r="G143" s="89">
        <f t="shared" si="58"/>
        <v>0</v>
      </c>
      <c r="H143" s="89">
        <f t="shared" si="58"/>
        <v>0</v>
      </c>
      <c r="I143" s="89">
        <f t="shared" si="58"/>
        <v>0</v>
      </c>
      <c r="J143" s="89">
        <f t="shared" si="58"/>
        <v>0</v>
      </c>
      <c r="K143" s="90">
        <f t="shared" ref="K143:K206" si="59">F143-I143</f>
        <v>0</v>
      </c>
    </row>
    <row r="144" spans="2:11">
      <c r="B144" s="92">
        <v>2221</v>
      </c>
      <c r="C144" s="93" t="s">
        <v>357</v>
      </c>
      <c r="D144" s="94"/>
      <c r="E144" s="94"/>
      <c r="F144" s="95">
        <f>+D144+E144</f>
        <v>0</v>
      </c>
      <c r="G144" s="94"/>
      <c r="H144" s="94"/>
      <c r="I144" s="95">
        <f>+G144+H144+J144</f>
        <v>0</v>
      </c>
      <c r="J144" s="94"/>
      <c r="K144" s="90">
        <f t="shared" si="59"/>
        <v>0</v>
      </c>
    </row>
    <row r="145" spans="2:11">
      <c r="B145" s="92">
        <v>2222</v>
      </c>
      <c r="C145" s="93" t="s">
        <v>356</v>
      </c>
      <c r="D145" s="94"/>
      <c r="E145" s="94"/>
      <c r="F145" s="95">
        <f>+D145+E145</f>
        <v>0</v>
      </c>
      <c r="G145" s="94"/>
      <c r="H145" s="94"/>
      <c r="I145" s="95">
        <f>+G145+H145+J145</f>
        <v>0</v>
      </c>
      <c r="J145" s="94"/>
      <c r="K145" s="90">
        <f t="shared" si="59"/>
        <v>0</v>
      </c>
    </row>
    <row r="146" spans="2:11">
      <c r="B146" s="87">
        <v>2230</v>
      </c>
      <c r="C146" s="91" t="s">
        <v>358</v>
      </c>
      <c r="D146" s="89">
        <f t="shared" ref="D146:J146" si="60">D147</f>
        <v>50000</v>
      </c>
      <c r="E146" s="89">
        <f t="shared" si="60"/>
        <v>-50000</v>
      </c>
      <c r="F146" s="89">
        <f t="shared" si="60"/>
        <v>0</v>
      </c>
      <c r="G146" s="89">
        <f t="shared" si="60"/>
        <v>0</v>
      </c>
      <c r="H146" s="89">
        <f t="shared" si="60"/>
        <v>0</v>
      </c>
      <c r="I146" s="89">
        <f t="shared" si="60"/>
        <v>0</v>
      </c>
      <c r="J146" s="89">
        <f t="shared" si="60"/>
        <v>0</v>
      </c>
      <c r="K146" s="90">
        <f t="shared" si="59"/>
        <v>0</v>
      </c>
    </row>
    <row r="147" spans="2:11">
      <c r="B147" s="92">
        <v>2231</v>
      </c>
      <c r="C147" s="93" t="s">
        <v>358</v>
      </c>
      <c r="D147" s="94">
        <v>50000</v>
      </c>
      <c r="E147" s="94">
        <v>-50000</v>
      </c>
      <c r="F147" s="95">
        <f>+D147+E147</f>
        <v>0</v>
      </c>
      <c r="G147" s="94"/>
      <c r="H147" s="94"/>
      <c r="I147" s="95">
        <f>+G147+H147+J147</f>
        <v>0</v>
      </c>
      <c r="J147" s="94"/>
      <c r="K147" s="90">
        <f t="shared" si="59"/>
        <v>0</v>
      </c>
    </row>
    <row r="148" spans="2:11" ht="13.5" customHeight="1">
      <c r="B148" s="87">
        <v>2300</v>
      </c>
      <c r="C148" s="99" t="s">
        <v>359</v>
      </c>
      <c r="D148" s="89">
        <f t="shared" ref="D148:J148" si="61">D149+D151+D153+D155+D157+D159+D161+D163+D165</f>
        <v>0</v>
      </c>
      <c r="E148" s="89">
        <f t="shared" si="61"/>
        <v>0</v>
      </c>
      <c r="F148" s="89">
        <f t="shared" si="61"/>
        <v>0</v>
      </c>
      <c r="G148" s="89">
        <f t="shared" si="61"/>
        <v>0</v>
      </c>
      <c r="H148" s="89">
        <f t="shared" si="61"/>
        <v>0</v>
      </c>
      <c r="I148" s="89">
        <f t="shared" si="61"/>
        <v>0</v>
      </c>
      <c r="J148" s="89">
        <f t="shared" si="61"/>
        <v>0</v>
      </c>
      <c r="K148" s="90">
        <f t="shared" si="59"/>
        <v>0</v>
      </c>
    </row>
    <row r="149" spans="2:11" ht="27" customHeight="1">
      <c r="B149" s="87">
        <v>2310</v>
      </c>
      <c r="C149" s="91" t="s">
        <v>360</v>
      </c>
      <c r="D149" s="89">
        <f t="shared" ref="D149:J149" si="62">D150</f>
        <v>0</v>
      </c>
      <c r="E149" s="89">
        <f t="shared" si="62"/>
        <v>0</v>
      </c>
      <c r="F149" s="89">
        <f t="shared" si="62"/>
        <v>0</v>
      </c>
      <c r="G149" s="89">
        <f t="shared" si="62"/>
        <v>0</v>
      </c>
      <c r="H149" s="89">
        <f t="shared" si="62"/>
        <v>0</v>
      </c>
      <c r="I149" s="89">
        <f t="shared" si="62"/>
        <v>0</v>
      </c>
      <c r="J149" s="89">
        <f t="shared" si="62"/>
        <v>0</v>
      </c>
      <c r="K149" s="90">
        <f t="shared" si="59"/>
        <v>0</v>
      </c>
    </row>
    <row r="150" spans="2:11">
      <c r="B150" s="92">
        <v>2311</v>
      </c>
      <c r="C150" s="93" t="s">
        <v>361</v>
      </c>
      <c r="D150" s="94"/>
      <c r="E150" s="94"/>
      <c r="F150" s="95">
        <f>+D150+E150</f>
        <v>0</v>
      </c>
      <c r="G150" s="94"/>
      <c r="H150" s="94"/>
      <c r="I150" s="95">
        <f>+G150+H150+J150</f>
        <v>0</v>
      </c>
      <c r="J150" s="94"/>
      <c r="K150" s="90">
        <f t="shared" si="59"/>
        <v>0</v>
      </c>
    </row>
    <row r="151" spans="2:11">
      <c r="B151" s="87">
        <v>2320</v>
      </c>
      <c r="C151" s="91" t="s">
        <v>362</v>
      </c>
      <c r="D151" s="89">
        <f>D152</f>
        <v>0</v>
      </c>
      <c r="E151" s="89">
        <f t="shared" ref="E151:J151" si="63">E152</f>
        <v>0</v>
      </c>
      <c r="F151" s="89">
        <f t="shared" si="63"/>
        <v>0</v>
      </c>
      <c r="G151" s="89">
        <f t="shared" si="63"/>
        <v>0</v>
      </c>
      <c r="H151" s="89">
        <f t="shared" si="63"/>
        <v>0</v>
      </c>
      <c r="I151" s="89">
        <f t="shared" si="63"/>
        <v>0</v>
      </c>
      <c r="J151" s="89">
        <f t="shared" si="63"/>
        <v>0</v>
      </c>
      <c r="K151" s="90">
        <f t="shared" si="59"/>
        <v>0</v>
      </c>
    </row>
    <row r="152" spans="2:11">
      <c r="B152" s="92">
        <v>2321</v>
      </c>
      <c r="C152" s="93" t="s">
        <v>363</v>
      </c>
      <c r="D152" s="94"/>
      <c r="E152" s="94"/>
      <c r="F152" s="95">
        <f>+D152+E152</f>
        <v>0</v>
      </c>
      <c r="G152" s="94"/>
      <c r="H152" s="94"/>
      <c r="I152" s="95">
        <f>+G152+H152+J152</f>
        <v>0</v>
      </c>
      <c r="J152" s="94"/>
      <c r="K152" s="90">
        <f t="shared" si="59"/>
        <v>0</v>
      </c>
    </row>
    <row r="153" spans="2:11" ht="13.5" customHeight="1">
      <c r="B153" s="87">
        <v>2330</v>
      </c>
      <c r="C153" s="91" t="s">
        <v>364</v>
      </c>
      <c r="D153" s="89">
        <f t="shared" ref="D153:J153" si="64">D154</f>
        <v>0</v>
      </c>
      <c r="E153" s="89">
        <f t="shared" si="64"/>
        <v>0</v>
      </c>
      <c r="F153" s="89">
        <f t="shared" si="64"/>
        <v>0</v>
      </c>
      <c r="G153" s="89">
        <f t="shared" si="64"/>
        <v>0</v>
      </c>
      <c r="H153" s="89">
        <f t="shared" si="64"/>
        <v>0</v>
      </c>
      <c r="I153" s="89">
        <f t="shared" si="64"/>
        <v>0</v>
      </c>
      <c r="J153" s="89">
        <f t="shared" si="64"/>
        <v>0</v>
      </c>
      <c r="K153" s="90">
        <f t="shared" si="59"/>
        <v>0</v>
      </c>
    </row>
    <row r="154" spans="2:11">
      <c r="B154" s="92">
        <v>2331</v>
      </c>
      <c r="C154" s="93" t="s">
        <v>364</v>
      </c>
      <c r="D154" s="94"/>
      <c r="E154" s="94"/>
      <c r="F154" s="95">
        <f>+D154+E154</f>
        <v>0</v>
      </c>
      <c r="G154" s="94"/>
      <c r="H154" s="94"/>
      <c r="I154" s="95">
        <f>+G154+H154+J154</f>
        <v>0</v>
      </c>
      <c r="J154" s="94"/>
      <c r="K154" s="90">
        <f t="shared" si="59"/>
        <v>0</v>
      </c>
    </row>
    <row r="155" spans="2:11" ht="24.75" customHeight="1">
      <c r="B155" s="87">
        <v>2340</v>
      </c>
      <c r="C155" s="91" t="s">
        <v>365</v>
      </c>
      <c r="D155" s="89">
        <f t="shared" ref="D155:J155" si="65">D156</f>
        <v>0</v>
      </c>
      <c r="E155" s="89">
        <f t="shared" si="65"/>
        <v>0</v>
      </c>
      <c r="F155" s="89">
        <f t="shared" si="65"/>
        <v>0</v>
      </c>
      <c r="G155" s="89">
        <f t="shared" si="65"/>
        <v>0</v>
      </c>
      <c r="H155" s="89">
        <f t="shared" si="65"/>
        <v>0</v>
      </c>
      <c r="I155" s="89">
        <f t="shared" si="65"/>
        <v>0</v>
      </c>
      <c r="J155" s="89">
        <f t="shared" si="65"/>
        <v>0</v>
      </c>
      <c r="K155" s="90">
        <f t="shared" si="59"/>
        <v>0</v>
      </c>
    </row>
    <row r="156" spans="2:11" ht="24.75" customHeight="1">
      <c r="B156" s="92">
        <v>2341</v>
      </c>
      <c r="C156" s="93" t="s">
        <v>365</v>
      </c>
      <c r="D156" s="94"/>
      <c r="E156" s="94"/>
      <c r="F156" s="95">
        <f>+D156+E156</f>
        <v>0</v>
      </c>
      <c r="G156" s="94"/>
      <c r="H156" s="94"/>
      <c r="I156" s="95">
        <f>+G156+H156+J156</f>
        <v>0</v>
      </c>
      <c r="J156" s="94"/>
      <c r="K156" s="90">
        <f t="shared" si="59"/>
        <v>0</v>
      </c>
    </row>
    <row r="157" spans="2:11" ht="24" customHeight="1">
      <c r="B157" s="87">
        <v>2350</v>
      </c>
      <c r="C157" s="91" t="s">
        <v>366</v>
      </c>
      <c r="D157" s="89">
        <f t="shared" ref="D157:J157" si="66">D158</f>
        <v>0</v>
      </c>
      <c r="E157" s="89">
        <f t="shared" si="66"/>
        <v>0</v>
      </c>
      <c r="F157" s="89">
        <f t="shared" si="66"/>
        <v>0</v>
      </c>
      <c r="G157" s="89">
        <f t="shared" si="66"/>
        <v>0</v>
      </c>
      <c r="H157" s="89">
        <f t="shared" si="66"/>
        <v>0</v>
      </c>
      <c r="I157" s="89">
        <f t="shared" si="66"/>
        <v>0</v>
      </c>
      <c r="J157" s="89">
        <f t="shared" si="66"/>
        <v>0</v>
      </c>
      <c r="K157" s="90">
        <f t="shared" si="59"/>
        <v>0</v>
      </c>
    </row>
    <row r="158" spans="2:11">
      <c r="B158" s="92">
        <v>2351</v>
      </c>
      <c r="C158" s="93" t="s">
        <v>366</v>
      </c>
      <c r="D158" s="94"/>
      <c r="E158" s="94"/>
      <c r="F158" s="95">
        <f>+D158+E158</f>
        <v>0</v>
      </c>
      <c r="G158" s="94"/>
      <c r="H158" s="94"/>
      <c r="I158" s="95">
        <f>+G158+H158+J158</f>
        <v>0</v>
      </c>
      <c r="J158" s="94"/>
      <c r="K158" s="90">
        <f t="shared" si="59"/>
        <v>0</v>
      </c>
    </row>
    <row r="159" spans="2:11" ht="25.5" customHeight="1">
      <c r="B159" s="87">
        <v>2360</v>
      </c>
      <c r="C159" s="91" t="s">
        <v>367</v>
      </c>
      <c r="D159" s="89">
        <f t="shared" ref="D159:J159" si="67">D160</f>
        <v>0</v>
      </c>
      <c r="E159" s="89">
        <f t="shared" si="67"/>
        <v>0</v>
      </c>
      <c r="F159" s="89">
        <f t="shared" si="67"/>
        <v>0</v>
      </c>
      <c r="G159" s="89">
        <f t="shared" si="67"/>
        <v>0</v>
      </c>
      <c r="H159" s="89">
        <f t="shared" si="67"/>
        <v>0</v>
      </c>
      <c r="I159" s="89">
        <f t="shared" si="67"/>
        <v>0</v>
      </c>
      <c r="J159" s="89">
        <f t="shared" si="67"/>
        <v>0</v>
      </c>
      <c r="K159" s="90">
        <f t="shared" si="59"/>
        <v>0</v>
      </c>
    </row>
    <row r="160" spans="2:11" ht="27" customHeight="1">
      <c r="B160" s="92">
        <v>2361</v>
      </c>
      <c r="C160" s="93" t="s">
        <v>367</v>
      </c>
      <c r="D160" s="94"/>
      <c r="E160" s="94"/>
      <c r="F160" s="95">
        <f>+D160+E160</f>
        <v>0</v>
      </c>
      <c r="G160" s="94"/>
      <c r="H160" s="94"/>
      <c r="I160" s="95">
        <f>+G160+H160+J160</f>
        <v>0</v>
      </c>
      <c r="J160" s="94"/>
      <c r="K160" s="90">
        <f t="shared" si="59"/>
        <v>0</v>
      </c>
    </row>
    <row r="161" spans="2:13" ht="13.5" customHeight="1">
      <c r="B161" s="87">
        <v>2370</v>
      </c>
      <c r="C161" s="91" t="s">
        <v>368</v>
      </c>
      <c r="D161" s="89">
        <f t="shared" ref="D161:J161" si="68">D162</f>
        <v>0</v>
      </c>
      <c r="E161" s="89">
        <f t="shared" si="68"/>
        <v>0</v>
      </c>
      <c r="F161" s="89">
        <f t="shared" si="68"/>
        <v>0</v>
      </c>
      <c r="G161" s="89">
        <f t="shared" si="68"/>
        <v>0</v>
      </c>
      <c r="H161" s="89">
        <f t="shared" si="68"/>
        <v>0</v>
      </c>
      <c r="I161" s="89">
        <f t="shared" si="68"/>
        <v>0</v>
      </c>
      <c r="J161" s="89">
        <f t="shared" si="68"/>
        <v>0</v>
      </c>
      <c r="K161" s="90">
        <f t="shared" si="59"/>
        <v>0</v>
      </c>
    </row>
    <row r="162" spans="2:13">
      <c r="B162" s="92">
        <v>2371</v>
      </c>
      <c r="C162" s="93" t="s">
        <v>368</v>
      </c>
      <c r="D162" s="94"/>
      <c r="E162" s="94"/>
      <c r="F162" s="95">
        <f>+D162+E162</f>
        <v>0</v>
      </c>
      <c r="G162" s="94"/>
      <c r="H162" s="94"/>
      <c r="I162" s="95">
        <f>+G162+H162+J162</f>
        <v>0</v>
      </c>
      <c r="J162" s="94"/>
      <c r="K162" s="90">
        <f t="shared" si="59"/>
        <v>0</v>
      </c>
    </row>
    <row r="163" spans="2:13">
      <c r="B163" s="87">
        <v>2380</v>
      </c>
      <c r="C163" s="91" t="s">
        <v>369</v>
      </c>
      <c r="D163" s="89">
        <f t="shared" ref="D163:J163" si="69">D164</f>
        <v>0</v>
      </c>
      <c r="E163" s="89">
        <f t="shared" si="69"/>
        <v>0</v>
      </c>
      <c r="F163" s="89">
        <f t="shared" si="69"/>
        <v>0</v>
      </c>
      <c r="G163" s="89">
        <f t="shared" si="69"/>
        <v>0</v>
      </c>
      <c r="H163" s="89">
        <f t="shared" si="69"/>
        <v>0</v>
      </c>
      <c r="I163" s="89">
        <f t="shared" si="69"/>
        <v>0</v>
      </c>
      <c r="J163" s="89">
        <f t="shared" si="69"/>
        <v>0</v>
      </c>
      <c r="K163" s="90">
        <f t="shared" si="59"/>
        <v>0</v>
      </c>
    </row>
    <row r="164" spans="2:13">
      <c r="B164" s="92">
        <v>2381</v>
      </c>
      <c r="C164" s="93" t="s">
        <v>370</v>
      </c>
      <c r="D164" s="94"/>
      <c r="E164" s="94"/>
      <c r="F164" s="95">
        <f>+D164+E164</f>
        <v>0</v>
      </c>
      <c r="G164" s="94"/>
      <c r="H164" s="94"/>
      <c r="I164" s="95">
        <f>+G164+H164+J164</f>
        <v>0</v>
      </c>
      <c r="J164" s="94"/>
      <c r="K164" s="90">
        <f t="shared" si="59"/>
        <v>0</v>
      </c>
    </row>
    <row r="165" spans="2:13">
      <c r="B165" s="87">
        <v>2390</v>
      </c>
      <c r="C165" s="91" t="s">
        <v>371</v>
      </c>
      <c r="D165" s="89">
        <f t="shared" ref="D165:J165" si="70">D166</f>
        <v>0</v>
      </c>
      <c r="E165" s="89">
        <f t="shared" si="70"/>
        <v>0</v>
      </c>
      <c r="F165" s="89">
        <f t="shared" si="70"/>
        <v>0</v>
      </c>
      <c r="G165" s="89">
        <f t="shared" si="70"/>
        <v>0</v>
      </c>
      <c r="H165" s="89">
        <f t="shared" si="70"/>
        <v>0</v>
      </c>
      <c r="I165" s="89">
        <f t="shared" si="70"/>
        <v>0</v>
      </c>
      <c r="J165" s="89">
        <f t="shared" si="70"/>
        <v>0</v>
      </c>
      <c r="K165" s="90">
        <f t="shared" si="59"/>
        <v>0</v>
      </c>
    </row>
    <row r="166" spans="2:13">
      <c r="B166" s="92">
        <v>2391</v>
      </c>
      <c r="C166" s="93" t="s">
        <v>371</v>
      </c>
      <c r="D166" s="94"/>
      <c r="E166" s="94"/>
      <c r="F166" s="95">
        <f>+D166+E166</f>
        <v>0</v>
      </c>
      <c r="G166" s="94"/>
      <c r="H166" s="94"/>
      <c r="I166" s="95">
        <f>+G166+H166+J166</f>
        <v>0</v>
      </c>
      <c r="J166" s="94"/>
      <c r="K166" s="90">
        <f t="shared" si="59"/>
        <v>0</v>
      </c>
    </row>
    <row r="167" spans="2:13">
      <c r="B167" s="87">
        <v>2400</v>
      </c>
      <c r="C167" s="99" t="s">
        <v>372</v>
      </c>
      <c r="D167" s="89">
        <f>D168+D170+D172+D174+D176+D178+D180+D182+D186</f>
        <v>238000</v>
      </c>
      <c r="E167" s="89">
        <f t="shared" ref="E167:J167" si="71">E168+E170+E172+E174+E176+E178+E180+E182+E186</f>
        <v>-63728.160000000003</v>
      </c>
      <c r="F167" s="89">
        <f t="shared" si="71"/>
        <v>174271.84</v>
      </c>
      <c r="G167" s="89">
        <f t="shared" si="71"/>
        <v>0</v>
      </c>
      <c r="H167" s="89">
        <f t="shared" si="71"/>
        <v>0</v>
      </c>
      <c r="I167" s="89">
        <f t="shared" si="71"/>
        <v>74271.839999999997</v>
      </c>
      <c r="J167" s="89">
        <f t="shared" si="71"/>
        <v>0</v>
      </c>
      <c r="K167" s="90">
        <f t="shared" si="59"/>
        <v>100000</v>
      </c>
    </row>
    <row r="168" spans="2:13">
      <c r="B168" s="87">
        <v>2410</v>
      </c>
      <c r="C168" s="91" t="s">
        <v>373</v>
      </c>
      <c r="D168" s="89">
        <f t="shared" ref="D168:J168" si="72">D169</f>
        <v>0</v>
      </c>
      <c r="E168" s="89">
        <f t="shared" si="72"/>
        <v>0</v>
      </c>
      <c r="F168" s="89">
        <f t="shared" si="72"/>
        <v>0</v>
      </c>
      <c r="G168" s="89">
        <f t="shared" si="72"/>
        <v>0</v>
      </c>
      <c r="H168" s="89">
        <f t="shared" si="72"/>
        <v>0</v>
      </c>
      <c r="I168" s="89">
        <f t="shared" si="72"/>
        <v>0</v>
      </c>
      <c r="J168" s="89">
        <f t="shared" si="72"/>
        <v>0</v>
      </c>
      <c r="K168" s="90">
        <f t="shared" si="59"/>
        <v>0</v>
      </c>
    </row>
    <row r="169" spans="2:13">
      <c r="B169" s="92">
        <v>2411</v>
      </c>
      <c r="C169" s="93" t="s">
        <v>373</v>
      </c>
      <c r="D169" s="94"/>
      <c r="E169" s="94"/>
      <c r="F169" s="95">
        <f>+D169+E169</f>
        <v>0</v>
      </c>
      <c r="G169" s="94"/>
      <c r="H169" s="94"/>
      <c r="I169" s="95">
        <f>+G169+H169+J169</f>
        <v>0</v>
      </c>
      <c r="J169" s="94"/>
      <c r="K169" s="90">
        <f t="shared" si="59"/>
        <v>0</v>
      </c>
    </row>
    <row r="170" spans="2:13">
      <c r="B170" s="87">
        <v>2420</v>
      </c>
      <c r="C170" s="91" t="s">
        <v>374</v>
      </c>
      <c r="D170" s="89">
        <f t="shared" ref="D170:J170" si="73">D171</f>
        <v>0</v>
      </c>
      <c r="E170" s="89">
        <f t="shared" si="73"/>
        <v>0</v>
      </c>
      <c r="F170" s="89">
        <f t="shared" si="73"/>
        <v>0</v>
      </c>
      <c r="G170" s="89">
        <f t="shared" si="73"/>
        <v>0</v>
      </c>
      <c r="H170" s="89">
        <f t="shared" si="73"/>
        <v>0</v>
      </c>
      <c r="I170" s="89">
        <f t="shared" si="73"/>
        <v>0</v>
      </c>
      <c r="J170" s="89">
        <f t="shared" si="73"/>
        <v>0</v>
      </c>
      <c r="K170" s="90">
        <f t="shared" si="59"/>
        <v>0</v>
      </c>
    </row>
    <row r="171" spans="2:13">
      <c r="B171" s="92">
        <v>2421</v>
      </c>
      <c r="C171" s="93" t="s">
        <v>374</v>
      </c>
      <c r="D171" s="94"/>
      <c r="E171" s="94"/>
      <c r="F171" s="95">
        <f>+D171+E171</f>
        <v>0</v>
      </c>
      <c r="G171" s="94"/>
      <c r="H171" s="94"/>
      <c r="I171" s="95">
        <f>+G171+H171+J171</f>
        <v>0</v>
      </c>
      <c r="J171" s="94"/>
      <c r="K171" s="90">
        <f t="shared" si="59"/>
        <v>0</v>
      </c>
    </row>
    <row r="172" spans="2:13">
      <c r="B172" s="87">
        <v>2430</v>
      </c>
      <c r="C172" s="91" t="s">
        <v>375</v>
      </c>
      <c r="D172" s="89">
        <f t="shared" ref="D172:J172" si="74">D173</f>
        <v>0</v>
      </c>
      <c r="E172" s="89">
        <f t="shared" si="74"/>
        <v>0</v>
      </c>
      <c r="F172" s="89">
        <f t="shared" si="74"/>
        <v>0</v>
      </c>
      <c r="G172" s="89">
        <f t="shared" si="74"/>
        <v>0</v>
      </c>
      <c r="H172" s="89">
        <f t="shared" si="74"/>
        <v>0</v>
      </c>
      <c r="I172" s="89">
        <f t="shared" si="74"/>
        <v>0</v>
      </c>
      <c r="J172" s="89">
        <f t="shared" si="74"/>
        <v>0</v>
      </c>
      <c r="K172" s="90">
        <f t="shared" si="59"/>
        <v>0</v>
      </c>
    </row>
    <row r="173" spans="2:13">
      <c r="B173" s="92">
        <v>2431</v>
      </c>
      <c r="C173" s="93" t="s">
        <v>375</v>
      </c>
      <c r="D173" s="94"/>
      <c r="E173" s="94"/>
      <c r="F173" s="95">
        <f>+D173+E173</f>
        <v>0</v>
      </c>
      <c r="G173" s="94"/>
      <c r="H173" s="94"/>
      <c r="I173" s="95">
        <f>+G173+H173+J173</f>
        <v>0</v>
      </c>
      <c r="J173" s="94"/>
      <c r="K173" s="90">
        <f t="shared" si="59"/>
        <v>0</v>
      </c>
    </row>
    <row r="174" spans="2:13">
      <c r="B174" s="87">
        <v>2440</v>
      </c>
      <c r="C174" s="91" t="s">
        <v>376</v>
      </c>
      <c r="D174" s="89">
        <f t="shared" ref="D174:J174" si="75">D175</f>
        <v>0</v>
      </c>
      <c r="E174" s="89">
        <f t="shared" si="75"/>
        <v>0</v>
      </c>
      <c r="F174" s="89">
        <f t="shared" si="75"/>
        <v>0</v>
      </c>
      <c r="G174" s="89">
        <f t="shared" si="75"/>
        <v>0</v>
      </c>
      <c r="H174" s="89">
        <f t="shared" si="75"/>
        <v>0</v>
      </c>
      <c r="I174" s="89">
        <f t="shared" si="75"/>
        <v>0</v>
      </c>
      <c r="J174" s="89">
        <f t="shared" si="75"/>
        <v>0</v>
      </c>
      <c r="K174" s="90">
        <f t="shared" si="59"/>
        <v>0</v>
      </c>
      <c r="M174" s="100"/>
    </row>
    <row r="175" spans="2:13">
      <c r="B175" s="92">
        <v>2441</v>
      </c>
      <c r="C175" s="93" t="s">
        <v>376</v>
      </c>
      <c r="D175" s="94"/>
      <c r="E175" s="94"/>
      <c r="F175" s="95">
        <f>+D175+E175</f>
        <v>0</v>
      </c>
      <c r="G175" s="94"/>
      <c r="H175" s="94"/>
      <c r="I175" s="95">
        <f>+G175+H175+J175</f>
        <v>0</v>
      </c>
      <c r="J175" s="94"/>
      <c r="K175" s="90">
        <f t="shared" si="59"/>
        <v>0</v>
      </c>
    </row>
    <row r="176" spans="2:13">
      <c r="B176" s="87">
        <v>2450</v>
      </c>
      <c r="C176" s="91" t="s">
        <v>377</v>
      </c>
      <c r="D176" s="89">
        <f t="shared" ref="D176:J176" si="76">D177</f>
        <v>0</v>
      </c>
      <c r="E176" s="89">
        <f t="shared" si="76"/>
        <v>0</v>
      </c>
      <c r="F176" s="89">
        <f t="shared" si="76"/>
        <v>0</v>
      </c>
      <c r="G176" s="89">
        <f t="shared" si="76"/>
        <v>0</v>
      </c>
      <c r="H176" s="89">
        <f t="shared" si="76"/>
        <v>0</v>
      </c>
      <c r="I176" s="89">
        <f t="shared" si="76"/>
        <v>0</v>
      </c>
      <c r="J176" s="89">
        <f t="shared" si="76"/>
        <v>0</v>
      </c>
      <c r="K176" s="90">
        <f t="shared" si="59"/>
        <v>0</v>
      </c>
    </row>
    <row r="177" spans="2:11">
      <c r="B177" s="92">
        <v>2451</v>
      </c>
      <c r="C177" s="93" t="s">
        <v>377</v>
      </c>
      <c r="D177" s="94"/>
      <c r="E177" s="94"/>
      <c r="F177" s="95">
        <f>+D177+E177</f>
        <v>0</v>
      </c>
      <c r="G177" s="94"/>
      <c r="H177" s="94"/>
      <c r="I177" s="95">
        <f>+G177+H177+J177</f>
        <v>0</v>
      </c>
      <c r="J177" s="94"/>
      <c r="K177" s="90">
        <f t="shared" si="59"/>
        <v>0</v>
      </c>
    </row>
    <row r="178" spans="2:11">
      <c r="B178" s="87">
        <v>2460</v>
      </c>
      <c r="C178" s="91" t="s">
        <v>378</v>
      </c>
      <c r="D178" s="89">
        <f t="shared" ref="D178:J178" si="77">D179</f>
        <v>88000</v>
      </c>
      <c r="E178" s="89">
        <f t="shared" si="77"/>
        <v>-16685.16</v>
      </c>
      <c r="F178" s="89">
        <f t="shared" si="77"/>
        <v>71314.84</v>
      </c>
      <c r="G178" s="89">
        <f t="shared" si="77"/>
        <v>0</v>
      </c>
      <c r="H178" s="89">
        <f t="shared" si="77"/>
        <v>0</v>
      </c>
      <c r="I178" s="89">
        <f t="shared" si="77"/>
        <v>71314.84</v>
      </c>
      <c r="J178" s="89">
        <f t="shared" si="77"/>
        <v>0</v>
      </c>
      <c r="K178" s="90">
        <f t="shared" si="59"/>
        <v>0</v>
      </c>
    </row>
    <row r="179" spans="2:11">
      <c r="B179" s="92">
        <v>2461</v>
      </c>
      <c r="C179" s="93" t="s">
        <v>378</v>
      </c>
      <c r="D179" s="94">
        <v>88000</v>
      </c>
      <c r="E179" s="94">
        <v>-16685.16</v>
      </c>
      <c r="F179" s="95">
        <f>+D179+E179</f>
        <v>71314.84</v>
      </c>
      <c r="G179" s="94"/>
      <c r="H179" s="94"/>
      <c r="I179" s="95">
        <v>71314.84</v>
      </c>
      <c r="J179" s="94"/>
      <c r="K179" s="90">
        <f t="shared" si="59"/>
        <v>0</v>
      </c>
    </row>
    <row r="180" spans="2:11">
      <c r="B180" s="87">
        <v>2470</v>
      </c>
      <c r="C180" s="91" t="s">
        <v>379</v>
      </c>
      <c r="D180" s="89">
        <f t="shared" ref="D180:J180" si="78">D181</f>
        <v>0</v>
      </c>
      <c r="E180" s="89">
        <f t="shared" si="78"/>
        <v>0</v>
      </c>
      <c r="F180" s="89">
        <f t="shared" si="78"/>
        <v>0</v>
      </c>
      <c r="G180" s="89">
        <f t="shared" si="78"/>
        <v>0</v>
      </c>
      <c r="H180" s="89">
        <f t="shared" si="78"/>
        <v>0</v>
      </c>
      <c r="I180" s="89">
        <f t="shared" si="78"/>
        <v>0</v>
      </c>
      <c r="J180" s="89">
        <f t="shared" si="78"/>
        <v>0</v>
      </c>
      <c r="K180" s="90">
        <f t="shared" si="59"/>
        <v>0</v>
      </c>
    </row>
    <row r="181" spans="2:11">
      <c r="B181" s="92">
        <v>2471</v>
      </c>
      <c r="C181" s="93" t="s">
        <v>379</v>
      </c>
      <c r="D181" s="94"/>
      <c r="E181" s="94"/>
      <c r="F181" s="95">
        <f>+D181+E181</f>
        <v>0</v>
      </c>
      <c r="G181" s="94"/>
      <c r="H181" s="94"/>
      <c r="I181" s="95">
        <f>+G181+H181+J181</f>
        <v>0</v>
      </c>
      <c r="J181" s="94"/>
      <c r="K181" s="90">
        <f t="shared" si="59"/>
        <v>0</v>
      </c>
    </row>
    <row r="182" spans="2:11">
      <c r="B182" s="87">
        <v>2480</v>
      </c>
      <c r="C182" s="91" t="s">
        <v>380</v>
      </c>
      <c r="D182" s="89">
        <f t="shared" ref="D182:J182" si="79">D183+D184+D185</f>
        <v>0</v>
      </c>
      <c r="E182" s="89">
        <f t="shared" si="79"/>
        <v>0</v>
      </c>
      <c r="F182" s="89">
        <f t="shared" si="79"/>
        <v>0</v>
      </c>
      <c r="G182" s="89">
        <f t="shared" si="79"/>
        <v>0</v>
      </c>
      <c r="H182" s="89">
        <f t="shared" si="79"/>
        <v>0</v>
      </c>
      <c r="I182" s="89">
        <f t="shared" si="79"/>
        <v>0</v>
      </c>
      <c r="J182" s="89">
        <f t="shared" si="79"/>
        <v>0</v>
      </c>
      <c r="K182" s="90">
        <f t="shared" si="59"/>
        <v>0</v>
      </c>
    </row>
    <row r="183" spans="2:11">
      <c r="B183" s="92">
        <v>2481</v>
      </c>
      <c r="C183" s="93" t="s">
        <v>380</v>
      </c>
      <c r="D183" s="94"/>
      <c r="E183" s="94"/>
      <c r="F183" s="95">
        <f>+D183+E183</f>
        <v>0</v>
      </c>
      <c r="G183" s="94"/>
      <c r="H183" s="94"/>
      <c r="I183" s="95">
        <f>+G183+H183+J183</f>
        <v>0</v>
      </c>
      <c r="J183" s="94"/>
      <c r="K183" s="90">
        <f t="shared" si="59"/>
        <v>0</v>
      </c>
    </row>
    <row r="184" spans="2:11">
      <c r="B184" s="92">
        <v>2482</v>
      </c>
      <c r="C184" s="93" t="s">
        <v>381</v>
      </c>
      <c r="D184" s="94"/>
      <c r="E184" s="94"/>
      <c r="F184" s="95">
        <f>+D184+E184</f>
        <v>0</v>
      </c>
      <c r="G184" s="94"/>
      <c r="H184" s="94"/>
      <c r="I184" s="95">
        <f>+G184+H184+J184</f>
        <v>0</v>
      </c>
      <c r="J184" s="94"/>
      <c r="K184" s="90">
        <f t="shared" si="59"/>
        <v>0</v>
      </c>
    </row>
    <row r="185" spans="2:11">
      <c r="B185" s="92">
        <v>2483</v>
      </c>
      <c r="C185" s="93" t="s">
        <v>382</v>
      </c>
      <c r="D185" s="94"/>
      <c r="E185" s="94"/>
      <c r="F185" s="95">
        <f>+D185+E185</f>
        <v>0</v>
      </c>
      <c r="G185" s="94"/>
      <c r="H185" s="94"/>
      <c r="I185" s="95">
        <f>+G185+H185+J185</f>
        <v>0</v>
      </c>
      <c r="J185" s="94"/>
      <c r="K185" s="90">
        <f t="shared" si="59"/>
        <v>0</v>
      </c>
    </row>
    <row r="186" spans="2:11">
      <c r="B186" s="87">
        <v>2490</v>
      </c>
      <c r="C186" s="91" t="s">
        <v>383</v>
      </c>
      <c r="D186" s="89">
        <f>SUM(D187:D188)</f>
        <v>150000</v>
      </c>
      <c r="E186" s="89">
        <f t="shared" ref="E186:J186" si="80">SUM(E187:E188)</f>
        <v>-47043</v>
      </c>
      <c r="F186" s="89">
        <f t="shared" si="80"/>
        <v>102957</v>
      </c>
      <c r="G186" s="89">
        <f t="shared" si="80"/>
        <v>0</v>
      </c>
      <c r="H186" s="89">
        <f t="shared" si="80"/>
        <v>0</v>
      </c>
      <c r="I186" s="89">
        <f t="shared" si="80"/>
        <v>2957</v>
      </c>
      <c r="J186" s="89">
        <f t="shared" si="80"/>
        <v>0</v>
      </c>
      <c r="K186" s="90">
        <f t="shared" si="59"/>
        <v>100000</v>
      </c>
    </row>
    <row r="187" spans="2:11">
      <c r="B187" s="92">
        <v>2491</v>
      </c>
      <c r="C187" s="93" t="s">
        <v>384</v>
      </c>
      <c r="D187" s="94">
        <v>50000</v>
      </c>
      <c r="E187" s="94">
        <v>-47043</v>
      </c>
      <c r="F187" s="95">
        <f>+D187+E187</f>
        <v>2957</v>
      </c>
      <c r="G187" s="94"/>
      <c r="H187" s="94"/>
      <c r="I187" s="95">
        <v>2957</v>
      </c>
      <c r="J187" s="94"/>
      <c r="K187" s="90">
        <f t="shared" si="59"/>
        <v>0</v>
      </c>
    </row>
    <row r="188" spans="2:11">
      <c r="B188" s="92">
        <v>2492</v>
      </c>
      <c r="C188" s="93" t="s">
        <v>385</v>
      </c>
      <c r="D188" s="94">
        <v>100000</v>
      </c>
      <c r="E188" s="94"/>
      <c r="F188" s="95">
        <f>+D188+E188</f>
        <v>100000</v>
      </c>
      <c r="G188" s="94"/>
      <c r="H188" s="94"/>
      <c r="I188" s="95">
        <f>+G188+H188+J188</f>
        <v>0</v>
      </c>
      <c r="J188" s="94"/>
      <c r="K188" s="90">
        <f t="shared" si="59"/>
        <v>100000</v>
      </c>
    </row>
    <row r="189" spans="2:11">
      <c r="B189" s="87">
        <v>2500</v>
      </c>
      <c r="C189" s="99" t="s">
        <v>386</v>
      </c>
      <c r="D189" s="89">
        <f>D190+D192+D194+D196+D198+D200+D202</f>
        <v>336000</v>
      </c>
      <c r="E189" s="89">
        <f t="shared" ref="E189:J189" si="81">E190+E192+E194+E196+E198+E200+E202</f>
        <v>-95610.989999999991</v>
      </c>
      <c r="F189" s="89">
        <f t="shared" si="81"/>
        <v>240389.01</v>
      </c>
      <c r="G189" s="89">
        <f t="shared" si="81"/>
        <v>0</v>
      </c>
      <c r="H189" s="89">
        <f t="shared" si="81"/>
        <v>0</v>
      </c>
      <c r="I189" s="89">
        <f t="shared" si="81"/>
        <v>69556.08</v>
      </c>
      <c r="J189" s="89">
        <f t="shared" si="81"/>
        <v>0</v>
      </c>
      <c r="K189" s="90">
        <f t="shared" si="59"/>
        <v>170832.93</v>
      </c>
    </row>
    <row r="190" spans="2:11">
      <c r="B190" s="87">
        <v>2510</v>
      </c>
      <c r="C190" s="91" t="s">
        <v>387</v>
      </c>
      <c r="D190" s="89">
        <f t="shared" ref="D190:J190" si="82">D191</f>
        <v>0</v>
      </c>
      <c r="E190" s="89">
        <f t="shared" si="82"/>
        <v>0</v>
      </c>
      <c r="F190" s="89">
        <f t="shared" si="82"/>
        <v>0</v>
      </c>
      <c r="G190" s="89">
        <f t="shared" si="82"/>
        <v>0</v>
      </c>
      <c r="H190" s="89">
        <f t="shared" si="82"/>
        <v>0</v>
      </c>
      <c r="I190" s="89">
        <f t="shared" si="82"/>
        <v>0</v>
      </c>
      <c r="J190" s="89">
        <f t="shared" si="82"/>
        <v>0</v>
      </c>
      <c r="K190" s="90">
        <f t="shared" si="59"/>
        <v>0</v>
      </c>
    </row>
    <row r="191" spans="2:11">
      <c r="B191" s="92">
        <v>2511</v>
      </c>
      <c r="C191" s="93" t="s">
        <v>388</v>
      </c>
      <c r="D191" s="94"/>
      <c r="E191" s="94"/>
      <c r="F191" s="95">
        <f>+D191+E191</f>
        <v>0</v>
      </c>
      <c r="G191" s="94"/>
      <c r="H191" s="94"/>
      <c r="I191" s="95">
        <f>+G191+H191+J191</f>
        <v>0</v>
      </c>
      <c r="J191" s="94"/>
      <c r="K191" s="90">
        <f t="shared" si="59"/>
        <v>0</v>
      </c>
    </row>
    <row r="192" spans="2:11">
      <c r="B192" s="87">
        <v>2520</v>
      </c>
      <c r="C192" s="91" t="s">
        <v>389</v>
      </c>
      <c r="D192" s="89">
        <f t="shared" ref="D192:J192" si="83">D193</f>
        <v>0</v>
      </c>
      <c r="E192" s="89">
        <f t="shared" si="83"/>
        <v>0</v>
      </c>
      <c r="F192" s="89">
        <f t="shared" si="83"/>
        <v>0</v>
      </c>
      <c r="G192" s="89">
        <f t="shared" si="83"/>
        <v>0</v>
      </c>
      <c r="H192" s="89">
        <f t="shared" si="83"/>
        <v>0</v>
      </c>
      <c r="I192" s="89">
        <f t="shared" si="83"/>
        <v>0</v>
      </c>
      <c r="J192" s="89">
        <f t="shared" si="83"/>
        <v>0</v>
      </c>
      <c r="K192" s="90">
        <f t="shared" si="59"/>
        <v>0</v>
      </c>
    </row>
    <row r="193" spans="2:11">
      <c r="B193" s="92">
        <v>2521</v>
      </c>
      <c r="C193" s="93" t="s">
        <v>390</v>
      </c>
      <c r="D193" s="94"/>
      <c r="E193" s="94"/>
      <c r="F193" s="95">
        <f>+D193+E193</f>
        <v>0</v>
      </c>
      <c r="G193" s="94"/>
      <c r="H193" s="94"/>
      <c r="I193" s="95">
        <f>+G193+H193+J193</f>
        <v>0</v>
      </c>
      <c r="J193" s="94"/>
      <c r="K193" s="90">
        <f t="shared" si="59"/>
        <v>0</v>
      </c>
    </row>
    <row r="194" spans="2:11">
      <c r="B194" s="87">
        <v>2530</v>
      </c>
      <c r="C194" s="91" t="s">
        <v>391</v>
      </c>
      <c r="D194" s="89">
        <f t="shared" ref="D194:J194" si="84">D195</f>
        <v>96000</v>
      </c>
      <c r="E194" s="89">
        <f t="shared" si="84"/>
        <v>-38678.92</v>
      </c>
      <c r="F194" s="89">
        <f t="shared" si="84"/>
        <v>57321.08</v>
      </c>
      <c r="G194" s="89">
        <f t="shared" si="84"/>
        <v>0</v>
      </c>
      <c r="H194" s="89">
        <f t="shared" si="84"/>
        <v>0</v>
      </c>
      <c r="I194" s="89">
        <f t="shared" si="84"/>
        <v>0</v>
      </c>
      <c r="J194" s="89">
        <f t="shared" si="84"/>
        <v>0</v>
      </c>
      <c r="K194" s="90">
        <f t="shared" si="59"/>
        <v>57321.08</v>
      </c>
    </row>
    <row r="195" spans="2:11">
      <c r="B195" s="92">
        <v>2531</v>
      </c>
      <c r="C195" s="93" t="s">
        <v>391</v>
      </c>
      <c r="D195" s="94">
        <v>96000</v>
      </c>
      <c r="E195" s="94">
        <v>-38678.92</v>
      </c>
      <c r="F195" s="95">
        <f>+D195+E195</f>
        <v>57321.08</v>
      </c>
      <c r="G195" s="94"/>
      <c r="H195" s="94"/>
      <c r="I195" s="95">
        <f>+G195+H195+J195</f>
        <v>0</v>
      </c>
      <c r="J195" s="94"/>
      <c r="K195" s="90">
        <f t="shared" si="59"/>
        <v>57321.08</v>
      </c>
    </row>
    <row r="196" spans="2:11">
      <c r="B196" s="87">
        <v>2540</v>
      </c>
      <c r="C196" s="91" t="s">
        <v>392</v>
      </c>
      <c r="D196" s="89">
        <f t="shared" ref="D196:J196" si="85">D197</f>
        <v>240000</v>
      </c>
      <c r="E196" s="89">
        <f t="shared" si="85"/>
        <v>-56932.07</v>
      </c>
      <c r="F196" s="89">
        <f t="shared" si="85"/>
        <v>183067.93</v>
      </c>
      <c r="G196" s="89">
        <f t="shared" si="85"/>
        <v>0</v>
      </c>
      <c r="H196" s="89">
        <f t="shared" si="85"/>
        <v>0</v>
      </c>
      <c r="I196" s="89">
        <f t="shared" si="85"/>
        <v>69556.08</v>
      </c>
      <c r="J196" s="89">
        <f t="shared" si="85"/>
        <v>0</v>
      </c>
      <c r="K196" s="90">
        <f t="shared" si="59"/>
        <v>113511.84999999999</v>
      </c>
    </row>
    <row r="197" spans="2:11">
      <c r="B197" s="92">
        <v>2541</v>
      </c>
      <c r="C197" s="93" t="s">
        <v>392</v>
      </c>
      <c r="D197" s="94">
        <v>240000</v>
      </c>
      <c r="E197" s="94">
        <v>-56932.07</v>
      </c>
      <c r="F197" s="95">
        <f>+D197+E197</f>
        <v>183067.93</v>
      </c>
      <c r="G197" s="94"/>
      <c r="H197" s="94"/>
      <c r="I197" s="95">
        <v>69556.08</v>
      </c>
      <c r="J197" s="94"/>
      <c r="K197" s="90">
        <f t="shared" si="59"/>
        <v>113511.84999999999</v>
      </c>
    </row>
    <row r="198" spans="2:11">
      <c r="B198" s="87">
        <v>2550</v>
      </c>
      <c r="C198" s="91" t="s">
        <v>393</v>
      </c>
      <c r="D198" s="89">
        <f t="shared" ref="D198:J198" si="86">D199</f>
        <v>0</v>
      </c>
      <c r="E198" s="89">
        <f t="shared" si="86"/>
        <v>0</v>
      </c>
      <c r="F198" s="89">
        <f t="shared" si="86"/>
        <v>0</v>
      </c>
      <c r="G198" s="89">
        <f t="shared" si="86"/>
        <v>0</v>
      </c>
      <c r="H198" s="89">
        <f t="shared" si="86"/>
        <v>0</v>
      </c>
      <c r="I198" s="89">
        <f t="shared" si="86"/>
        <v>0</v>
      </c>
      <c r="J198" s="89">
        <f t="shared" si="86"/>
        <v>0</v>
      </c>
      <c r="K198" s="90">
        <f t="shared" si="59"/>
        <v>0</v>
      </c>
    </row>
    <row r="199" spans="2:11">
      <c r="B199" s="92">
        <v>2551</v>
      </c>
      <c r="C199" s="93" t="s">
        <v>393</v>
      </c>
      <c r="D199" s="94"/>
      <c r="E199" s="94"/>
      <c r="F199" s="95">
        <f>+D199+E199</f>
        <v>0</v>
      </c>
      <c r="G199" s="94"/>
      <c r="H199" s="94"/>
      <c r="I199" s="95">
        <f>+G199+H199+J199</f>
        <v>0</v>
      </c>
      <c r="J199" s="94"/>
      <c r="K199" s="90">
        <f t="shared" si="59"/>
        <v>0</v>
      </c>
    </row>
    <row r="200" spans="2:11">
      <c r="B200" s="87">
        <v>2560</v>
      </c>
      <c r="C200" s="91" t="s">
        <v>394</v>
      </c>
      <c r="D200" s="89">
        <f t="shared" ref="D200:J200" si="87">D201</f>
        <v>0</v>
      </c>
      <c r="E200" s="89">
        <f t="shared" si="87"/>
        <v>0</v>
      </c>
      <c r="F200" s="89">
        <f t="shared" si="87"/>
        <v>0</v>
      </c>
      <c r="G200" s="89">
        <f t="shared" si="87"/>
        <v>0</v>
      </c>
      <c r="H200" s="89">
        <f t="shared" si="87"/>
        <v>0</v>
      </c>
      <c r="I200" s="89">
        <f t="shared" si="87"/>
        <v>0</v>
      </c>
      <c r="J200" s="89">
        <f t="shared" si="87"/>
        <v>0</v>
      </c>
      <c r="K200" s="90">
        <f t="shared" si="59"/>
        <v>0</v>
      </c>
    </row>
    <row r="201" spans="2:11">
      <c r="B201" s="92">
        <v>2561</v>
      </c>
      <c r="C201" s="93" t="s">
        <v>394</v>
      </c>
      <c r="D201" s="94"/>
      <c r="E201" s="94"/>
      <c r="F201" s="95">
        <f>+D201+E201</f>
        <v>0</v>
      </c>
      <c r="G201" s="94"/>
      <c r="H201" s="94"/>
      <c r="I201" s="95">
        <f>+G201+H201+J201</f>
        <v>0</v>
      </c>
      <c r="J201" s="94"/>
      <c r="K201" s="90">
        <f t="shared" si="59"/>
        <v>0</v>
      </c>
    </row>
    <row r="202" spans="2:11">
      <c r="B202" s="87">
        <v>2590</v>
      </c>
      <c r="C202" s="91" t="s">
        <v>395</v>
      </c>
      <c r="D202" s="89">
        <f t="shared" ref="D202:J202" si="88">D203</f>
        <v>0</v>
      </c>
      <c r="E202" s="89">
        <f t="shared" si="88"/>
        <v>0</v>
      </c>
      <c r="F202" s="89">
        <f t="shared" si="88"/>
        <v>0</v>
      </c>
      <c r="G202" s="89">
        <f t="shared" si="88"/>
        <v>0</v>
      </c>
      <c r="H202" s="89">
        <f t="shared" si="88"/>
        <v>0</v>
      </c>
      <c r="I202" s="89">
        <f t="shared" si="88"/>
        <v>0</v>
      </c>
      <c r="J202" s="89">
        <f t="shared" si="88"/>
        <v>0</v>
      </c>
      <c r="K202" s="90">
        <f t="shared" si="59"/>
        <v>0</v>
      </c>
    </row>
    <row r="203" spans="2:11">
      <c r="B203" s="92">
        <v>2591</v>
      </c>
      <c r="C203" s="93" t="s">
        <v>395</v>
      </c>
      <c r="D203" s="94"/>
      <c r="E203" s="94"/>
      <c r="F203" s="95">
        <f>+D203+E203</f>
        <v>0</v>
      </c>
      <c r="G203" s="94"/>
      <c r="H203" s="94"/>
      <c r="I203" s="95">
        <f>+G203+H203+J203</f>
        <v>0</v>
      </c>
      <c r="J203" s="94"/>
      <c r="K203" s="90">
        <f t="shared" si="59"/>
        <v>0</v>
      </c>
    </row>
    <row r="204" spans="2:11">
      <c r="B204" s="87">
        <v>2600</v>
      </c>
      <c r="C204" s="99" t="s">
        <v>396</v>
      </c>
      <c r="D204" s="89">
        <f>D205+D207</f>
        <v>478000</v>
      </c>
      <c r="E204" s="89">
        <f t="shared" ref="E204:J204" si="89">E205+E207</f>
        <v>-38665.599999999999</v>
      </c>
      <c r="F204" s="89">
        <f t="shared" si="89"/>
        <v>439334.40000000002</v>
      </c>
      <c r="G204" s="89">
        <f t="shared" si="89"/>
        <v>0</v>
      </c>
      <c r="H204" s="89">
        <f t="shared" si="89"/>
        <v>431054.4</v>
      </c>
      <c r="I204" s="89">
        <f t="shared" si="89"/>
        <v>431054.4</v>
      </c>
      <c r="J204" s="89">
        <f t="shared" si="89"/>
        <v>0</v>
      </c>
      <c r="K204" s="90">
        <f t="shared" si="59"/>
        <v>8280</v>
      </c>
    </row>
    <row r="205" spans="2:11">
      <c r="B205" s="87">
        <v>2610</v>
      </c>
      <c r="C205" s="91" t="s">
        <v>396</v>
      </c>
      <c r="D205" s="89">
        <f t="shared" ref="D205:J205" si="90">D206</f>
        <v>478000</v>
      </c>
      <c r="E205" s="89">
        <f t="shared" si="90"/>
        <v>-38665.599999999999</v>
      </c>
      <c r="F205" s="89">
        <f t="shared" si="90"/>
        <v>439334.40000000002</v>
      </c>
      <c r="G205" s="89">
        <f t="shared" si="90"/>
        <v>0</v>
      </c>
      <c r="H205" s="89">
        <f t="shared" si="90"/>
        <v>439334.40000000002</v>
      </c>
      <c r="I205" s="89">
        <f t="shared" si="90"/>
        <v>439334.40000000002</v>
      </c>
      <c r="J205" s="89">
        <f t="shared" si="90"/>
        <v>0</v>
      </c>
      <c r="K205" s="90">
        <f t="shared" si="59"/>
        <v>0</v>
      </c>
    </row>
    <row r="206" spans="2:11">
      <c r="B206" s="92">
        <v>2611</v>
      </c>
      <c r="C206" s="93" t="s">
        <v>396</v>
      </c>
      <c r="D206" s="94">
        <v>478000</v>
      </c>
      <c r="E206" s="94">
        <v>-38665.599999999999</v>
      </c>
      <c r="F206" s="95">
        <f>+D206+E206</f>
        <v>439334.40000000002</v>
      </c>
      <c r="G206" s="94">
        <v>0</v>
      </c>
      <c r="H206" s="94">
        <v>439334.40000000002</v>
      </c>
      <c r="I206" s="95">
        <f>+G206+H206+J206</f>
        <v>439334.40000000002</v>
      </c>
      <c r="J206" s="94"/>
      <c r="K206" s="90">
        <f t="shared" si="59"/>
        <v>0</v>
      </c>
    </row>
    <row r="207" spans="2:11">
      <c r="B207" s="87">
        <v>2620</v>
      </c>
      <c r="C207" s="91" t="s">
        <v>397</v>
      </c>
      <c r="D207" s="89">
        <f t="shared" ref="D207:J207" si="91">D208</f>
        <v>0</v>
      </c>
      <c r="E207" s="89">
        <f t="shared" si="91"/>
        <v>0</v>
      </c>
      <c r="F207" s="89">
        <f t="shared" si="91"/>
        <v>0</v>
      </c>
      <c r="G207" s="89">
        <f t="shared" si="91"/>
        <v>0</v>
      </c>
      <c r="H207" s="89">
        <f t="shared" si="91"/>
        <v>-8280</v>
      </c>
      <c r="I207" s="89">
        <f t="shared" si="91"/>
        <v>-8280</v>
      </c>
      <c r="J207" s="89">
        <f t="shared" si="91"/>
        <v>0</v>
      </c>
      <c r="K207" s="90">
        <f t="shared" ref="K207:K272" si="92">F207-I207</f>
        <v>8280</v>
      </c>
    </row>
    <row r="208" spans="2:11">
      <c r="B208" s="92">
        <v>2621</v>
      </c>
      <c r="C208" s="93" t="s">
        <v>397</v>
      </c>
      <c r="D208" s="94"/>
      <c r="E208" s="94"/>
      <c r="F208" s="95">
        <f>+D208+E208</f>
        <v>0</v>
      </c>
      <c r="G208" s="94"/>
      <c r="H208" s="94">
        <v>-8280</v>
      </c>
      <c r="I208" s="95">
        <f>+G208+H208+J208</f>
        <v>-8280</v>
      </c>
      <c r="J208" s="94"/>
      <c r="K208" s="90">
        <f t="shared" si="92"/>
        <v>8280</v>
      </c>
    </row>
    <row r="209" spans="2:11" ht="14.25" customHeight="1">
      <c r="B209" s="87">
        <v>2700</v>
      </c>
      <c r="C209" s="99" t="s">
        <v>398</v>
      </c>
      <c r="D209" s="89">
        <f>+D210+D212+D214+D216+D218</f>
        <v>0</v>
      </c>
      <c r="E209" s="89">
        <f t="shared" ref="E209:J209" si="93">E210+E212+E214+E216+E218</f>
        <v>0</v>
      </c>
      <c r="F209" s="89">
        <f t="shared" si="93"/>
        <v>0</v>
      </c>
      <c r="G209" s="89">
        <f t="shared" si="93"/>
        <v>0</v>
      </c>
      <c r="H209" s="89">
        <f t="shared" si="93"/>
        <v>0</v>
      </c>
      <c r="I209" s="89">
        <f t="shared" si="93"/>
        <v>0</v>
      </c>
      <c r="J209" s="89">
        <f t="shared" si="93"/>
        <v>0</v>
      </c>
      <c r="K209" s="90">
        <f t="shared" si="92"/>
        <v>0</v>
      </c>
    </row>
    <row r="210" spans="2:11">
      <c r="B210" s="87">
        <v>2710</v>
      </c>
      <c r="C210" s="91" t="s">
        <v>399</v>
      </c>
      <c r="D210" s="89">
        <f>+D211</f>
        <v>0</v>
      </c>
      <c r="E210" s="89">
        <f t="shared" ref="E210:J210" si="94">E211</f>
        <v>0</v>
      </c>
      <c r="F210" s="89">
        <f t="shared" si="94"/>
        <v>0</v>
      </c>
      <c r="G210" s="89">
        <f t="shared" si="94"/>
        <v>0</v>
      </c>
      <c r="H210" s="89">
        <f t="shared" si="94"/>
        <v>0</v>
      </c>
      <c r="I210" s="89">
        <f t="shared" si="94"/>
        <v>0</v>
      </c>
      <c r="J210" s="89">
        <f t="shared" si="94"/>
        <v>0</v>
      </c>
      <c r="K210" s="90">
        <f t="shared" si="92"/>
        <v>0</v>
      </c>
    </row>
    <row r="211" spans="2:11">
      <c r="B211" s="92">
        <v>2711</v>
      </c>
      <c r="C211" s="93" t="s">
        <v>399</v>
      </c>
      <c r="D211" s="94"/>
      <c r="E211" s="94"/>
      <c r="F211" s="95">
        <f>+D211+E211</f>
        <v>0</v>
      </c>
      <c r="G211" s="94"/>
      <c r="H211" s="94"/>
      <c r="I211" s="95">
        <f>+G211+H211+J211</f>
        <v>0</v>
      </c>
      <c r="J211" s="94"/>
      <c r="K211" s="90">
        <f t="shared" si="92"/>
        <v>0</v>
      </c>
    </row>
    <row r="212" spans="2:11">
      <c r="B212" s="87">
        <v>2720</v>
      </c>
      <c r="C212" s="91" t="s">
        <v>400</v>
      </c>
      <c r="D212" s="89">
        <f t="shared" ref="D212:J212" si="95">D213</f>
        <v>0</v>
      </c>
      <c r="E212" s="89">
        <f t="shared" si="95"/>
        <v>0</v>
      </c>
      <c r="F212" s="89">
        <f t="shared" si="95"/>
        <v>0</v>
      </c>
      <c r="G212" s="89">
        <f t="shared" si="95"/>
        <v>0</v>
      </c>
      <c r="H212" s="89">
        <f t="shared" si="95"/>
        <v>0</v>
      </c>
      <c r="I212" s="89">
        <f t="shared" si="95"/>
        <v>0</v>
      </c>
      <c r="J212" s="89">
        <f t="shared" si="95"/>
        <v>0</v>
      </c>
      <c r="K212" s="90">
        <f t="shared" si="92"/>
        <v>0</v>
      </c>
    </row>
    <row r="213" spans="2:11">
      <c r="B213" s="92">
        <v>2721</v>
      </c>
      <c r="C213" s="93" t="s">
        <v>400</v>
      </c>
      <c r="D213" s="94"/>
      <c r="E213" s="94"/>
      <c r="F213" s="95">
        <f>+D213+E213</f>
        <v>0</v>
      </c>
      <c r="G213" s="94"/>
      <c r="H213" s="94"/>
      <c r="I213" s="95">
        <f>+G213+H213+J213</f>
        <v>0</v>
      </c>
      <c r="J213" s="94"/>
      <c r="K213" s="90">
        <f t="shared" si="92"/>
        <v>0</v>
      </c>
    </row>
    <row r="214" spans="2:11">
      <c r="B214" s="87">
        <v>2730</v>
      </c>
      <c r="C214" s="91" t="s">
        <v>401</v>
      </c>
      <c r="D214" s="89">
        <f t="shared" ref="D214:J214" si="96">D215</f>
        <v>0</v>
      </c>
      <c r="E214" s="89">
        <f t="shared" si="96"/>
        <v>0</v>
      </c>
      <c r="F214" s="89">
        <f t="shared" si="96"/>
        <v>0</v>
      </c>
      <c r="G214" s="89">
        <f t="shared" si="96"/>
        <v>0</v>
      </c>
      <c r="H214" s="89">
        <f t="shared" si="96"/>
        <v>0</v>
      </c>
      <c r="I214" s="89">
        <f t="shared" si="96"/>
        <v>0</v>
      </c>
      <c r="J214" s="89">
        <f t="shared" si="96"/>
        <v>0</v>
      </c>
      <c r="K214" s="90">
        <f t="shared" si="92"/>
        <v>0</v>
      </c>
    </row>
    <row r="215" spans="2:11">
      <c r="B215" s="92">
        <v>2731</v>
      </c>
      <c r="C215" s="93" t="s">
        <v>401</v>
      </c>
      <c r="D215" s="94"/>
      <c r="E215" s="94"/>
      <c r="F215" s="95">
        <f>+D215+E215</f>
        <v>0</v>
      </c>
      <c r="G215" s="94"/>
      <c r="H215" s="94"/>
      <c r="I215" s="95">
        <f>+G215+H215+J215</f>
        <v>0</v>
      </c>
      <c r="J215" s="94"/>
      <c r="K215" s="90">
        <f t="shared" si="92"/>
        <v>0</v>
      </c>
    </row>
    <row r="216" spans="2:11">
      <c r="B216" s="87">
        <v>2740</v>
      </c>
      <c r="C216" s="91" t="s">
        <v>402</v>
      </c>
      <c r="D216" s="89">
        <f t="shared" ref="D216:J216" si="97">D217</f>
        <v>0</v>
      </c>
      <c r="E216" s="89">
        <f t="shared" si="97"/>
        <v>0</v>
      </c>
      <c r="F216" s="89">
        <f t="shared" si="97"/>
        <v>0</v>
      </c>
      <c r="G216" s="89">
        <f t="shared" si="97"/>
        <v>0</v>
      </c>
      <c r="H216" s="89">
        <f t="shared" si="97"/>
        <v>0</v>
      </c>
      <c r="I216" s="89">
        <f t="shared" si="97"/>
        <v>0</v>
      </c>
      <c r="J216" s="89">
        <f t="shared" si="97"/>
        <v>0</v>
      </c>
      <c r="K216" s="90">
        <f t="shared" si="92"/>
        <v>0</v>
      </c>
    </row>
    <row r="217" spans="2:11">
      <c r="B217" s="92">
        <v>2741</v>
      </c>
      <c r="C217" s="93" t="s">
        <v>402</v>
      </c>
      <c r="D217" s="94"/>
      <c r="E217" s="94"/>
      <c r="F217" s="95">
        <f>+D217+E217</f>
        <v>0</v>
      </c>
      <c r="G217" s="94"/>
      <c r="H217" s="94"/>
      <c r="I217" s="95">
        <f>+G217+H217+J217</f>
        <v>0</v>
      </c>
      <c r="J217" s="94"/>
      <c r="K217" s="90">
        <f t="shared" si="92"/>
        <v>0</v>
      </c>
    </row>
    <row r="218" spans="2:11">
      <c r="B218" s="87">
        <v>2750</v>
      </c>
      <c r="C218" s="91" t="s">
        <v>403</v>
      </c>
      <c r="D218" s="89">
        <f t="shared" ref="D218:J218" si="98">D219</f>
        <v>0</v>
      </c>
      <c r="E218" s="89">
        <f t="shared" si="98"/>
        <v>0</v>
      </c>
      <c r="F218" s="89">
        <f t="shared" si="98"/>
        <v>0</v>
      </c>
      <c r="G218" s="89">
        <f t="shared" si="98"/>
        <v>0</v>
      </c>
      <c r="H218" s="89">
        <f t="shared" si="98"/>
        <v>0</v>
      </c>
      <c r="I218" s="89">
        <f t="shared" si="98"/>
        <v>0</v>
      </c>
      <c r="J218" s="89">
        <f t="shared" si="98"/>
        <v>0</v>
      </c>
      <c r="K218" s="90">
        <f t="shared" si="92"/>
        <v>0</v>
      </c>
    </row>
    <row r="219" spans="2:11">
      <c r="B219" s="92">
        <v>2751</v>
      </c>
      <c r="C219" s="93" t="s">
        <v>404</v>
      </c>
      <c r="D219" s="94"/>
      <c r="E219" s="94"/>
      <c r="F219" s="95">
        <f>+D219+E219</f>
        <v>0</v>
      </c>
      <c r="G219" s="94"/>
      <c r="H219" s="94"/>
      <c r="I219" s="95">
        <f>+G219+H219+J219</f>
        <v>0</v>
      </c>
      <c r="J219" s="94"/>
      <c r="K219" s="90">
        <f t="shared" si="92"/>
        <v>0</v>
      </c>
    </row>
    <row r="220" spans="2:11">
      <c r="B220" s="87">
        <v>2800</v>
      </c>
      <c r="C220" s="99" t="s">
        <v>405</v>
      </c>
      <c r="D220" s="89">
        <f>D221+D223+D225</f>
        <v>0</v>
      </c>
      <c r="E220" s="89">
        <f t="shared" ref="E220:J220" si="99">E221+E223+E225</f>
        <v>0</v>
      </c>
      <c r="F220" s="89">
        <f t="shared" si="99"/>
        <v>0</v>
      </c>
      <c r="G220" s="89">
        <f t="shared" si="99"/>
        <v>0</v>
      </c>
      <c r="H220" s="89">
        <f t="shared" si="99"/>
        <v>0</v>
      </c>
      <c r="I220" s="89">
        <f t="shared" si="99"/>
        <v>0</v>
      </c>
      <c r="J220" s="89">
        <f t="shared" si="99"/>
        <v>0</v>
      </c>
      <c r="K220" s="90">
        <f t="shared" si="92"/>
        <v>0</v>
      </c>
    </row>
    <row r="221" spans="2:11">
      <c r="B221" s="87">
        <v>2810</v>
      </c>
      <c r="C221" s="91" t="s">
        <v>406</v>
      </c>
      <c r="D221" s="89">
        <f t="shared" ref="D221:J221" si="100">D222</f>
        <v>0</v>
      </c>
      <c r="E221" s="89">
        <f t="shared" si="100"/>
        <v>0</v>
      </c>
      <c r="F221" s="89">
        <f t="shared" si="100"/>
        <v>0</v>
      </c>
      <c r="G221" s="89">
        <f t="shared" si="100"/>
        <v>0</v>
      </c>
      <c r="H221" s="89">
        <f t="shared" si="100"/>
        <v>0</v>
      </c>
      <c r="I221" s="89">
        <f t="shared" si="100"/>
        <v>0</v>
      </c>
      <c r="J221" s="89">
        <f t="shared" si="100"/>
        <v>0</v>
      </c>
      <c r="K221" s="90">
        <f t="shared" si="92"/>
        <v>0</v>
      </c>
    </row>
    <row r="222" spans="2:11">
      <c r="B222" s="92">
        <v>2811</v>
      </c>
      <c r="C222" s="93" t="s">
        <v>406</v>
      </c>
      <c r="D222" s="94"/>
      <c r="E222" s="94"/>
      <c r="F222" s="95">
        <f>+D222+E222</f>
        <v>0</v>
      </c>
      <c r="G222" s="94"/>
      <c r="H222" s="94"/>
      <c r="I222" s="95">
        <f>+G222+H222+J222</f>
        <v>0</v>
      </c>
      <c r="J222" s="94"/>
      <c r="K222" s="90">
        <f t="shared" si="92"/>
        <v>0</v>
      </c>
    </row>
    <row r="223" spans="2:11">
      <c r="B223" s="87">
        <v>2820</v>
      </c>
      <c r="C223" s="91" t="s">
        <v>407</v>
      </c>
      <c r="D223" s="89">
        <f t="shared" ref="D223:J223" si="101">D224</f>
        <v>0</v>
      </c>
      <c r="E223" s="89">
        <f t="shared" si="101"/>
        <v>0</v>
      </c>
      <c r="F223" s="89">
        <f t="shared" si="101"/>
        <v>0</v>
      </c>
      <c r="G223" s="89">
        <f t="shared" si="101"/>
        <v>0</v>
      </c>
      <c r="H223" s="89">
        <f t="shared" si="101"/>
        <v>0</v>
      </c>
      <c r="I223" s="89">
        <f t="shared" si="101"/>
        <v>0</v>
      </c>
      <c r="J223" s="89">
        <f t="shared" si="101"/>
        <v>0</v>
      </c>
      <c r="K223" s="90">
        <f t="shared" si="92"/>
        <v>0</v>
      </c>
    </row>
    <row r="224" spans="2:11" s="106" customFormat="1" ht="11.25">
      <c r="B224" s="92">
        <v>2821</v>
      </c>
      <c r="C224" s="93" t="s">
        <v>408</v>
      </c>
      <c r="D224" s="94"/>
      <c r="E224" s="94"/>
      <c r="F224" s="95">
        <f>+D224+E224</f>
        <v>0</v>
      </c>
      <c r="G224" s="94"/>
      <c r="H224" s="94"/>
      <c r="I224" s="95">
        <f>+G224+H224+J224</f>
        <v>0</v>
      </c>
      <c r="J224" s="94"/>
      <c r="K224" s="90">
        <f t="shared" si="92"/>
        <v>0</v>
      </c>
    </row>
    <row r="225" spans="2:11" s="106" customFormat="1" ht="11.25">
      <c r="B225" s="87">
        <v>2830</v>
      </c>
      <c r="C225" s="91" t="s">
        <v>409</v>
      </c>
      <c r="D225" s="89">
        <f t="shared" ref="D225:J225" si="102">D226</f>
        <v>0</v>
      </c>
      <c r="E225" s="89">
        <f t="shared" si="102"/>
        <v>0</v>
      </c>
      <c r="F225" s="89">
        <f t="shared" si="102"/>
        <v>0</v>
      </c>
      <c r="G225" s="89">
        <f t="shared" si="102"/>
        <v>0</v>
      </c>
      <c r="H225" s="89">
        <f t="shared" si="102"/>
        <v>0</v>
      </c>
      <c r="I225" s="89">
        <f t="shared" si="102"/>
        <v>0</v>
      </c>
      <c r="J225" s="89">
        <f t="shared" si="102"/>
        <v>0</v>
      </c>
      <c r="K225" s="90">
        <f t="shared" si="92"/>
        <v>0</v>
      </c>
    </row>
    <row r="226" spans="2:11" s="106" customFormat="1" ht="11.25">
      <c r="B226" s="92">
        <v>2831</v>
      </c>
      <c r="C226" s="93" t="s">
        <v>410</v>
      </c>
      <c r="D226" s="94"/>
      <c r="E226" s="94"/>
      <c r="F226" s="95">
        <f>+D226+E226</f>
        <v>0</v>
      </c>
      <c r="G226" s="94"/>
      <c r="H226" s="94"/>
      <c r="I226" s="95">
        <f>+G226+H226+J226</f>
        <v>0</v>
      </c>
      <c r="J226" s="94"/>
      <c r="K226" s="90">
        <f t="shared" si="92"/>
        <v>0</v>
      </c>
    </row>
    <row r="227" spans="2:11">
      <c r="B227" s="87">
        <v>2900</v>
      </c>
      <c r="C227" s="99" t="s">
        <v>411</v>
      </c>
      <c r="D227" s="89">
        <f>D228+D230+D232+D234+D236+D238+D240+D243+D245</f>
        <v>24000</v>
      </c>
      <c r="E227" s="89">
        <f t="shared" ref="E227:J227" si="103">E228+E230+E232+E234+E236+E238+E240+E243+E245</f>
        <v>-12376.09</v>
      </c>
      <c r="F227" s="89">
        <f t="shared" si="103"/>
        <v>11623.91</v>
      </c>
      <c r="G227" s="89">
        <f t="shared" si="103"/>
        <v>0</v>
      </c>
      <c r="H227" s="89">
        <f t="shared" si="103"/>
        <v>0</v>
      </c>
      <c r="I227" s="89">
        <f t="shared" si="103"/>
        <v>11623.91</v>
      </c>
      <c r="J227" s="89">
        <f t="shared" si="103"/>
        <v>0</v>
      </c>
      <c r="K227" s="90">
        <f t="shared" si="92"/>
        <v>0</v>
      </c>
    </row>
    <row r="228" spans="2:11">
      <c r="B228" s="87">
        <v>2910</v>
      </c>
      <c r="C228" s="91" t="s">
        <v>412</v>
      </c>
      <c r="D228" s="89">
        <f t="shared" ref="D228:J228" si="104">D229</f>
        <v>0</v>
      </c>
      <c r="E228" s="89">
        <f t="shared" si="104"/>
        <v>0</v>
      </c>
      <c r="F228" s="89">
        <f t="shared" si="104"/>
        <v>0</v>
      </c>
      <c r="G228" s="89">
        <f t="shared" si="104"/>
        <v>0</v>
      </c>
      <c r="H228" s="89">
        <f t="shared" si="104"/>
        <v>0</v>
      </c>
      <c r="I228" s="89">
        <f t="shared" si="104"/>
        <v>0</v>
      </c>
      <c r="J228" s="89">
        <f t="shared" si="104"/>
        <v>0</v>
      </c>
      <c r="K228" s="90">
        <f t="shared" si="92"/>
        <v>0</v>
      </c>
    </row>
    <row r="229" spans="2:11">
      <c r="B229" s="92">
        <v>2911</v>
      </c>
      <c r="C229" s="93" t="s">
        <v>413</v>
      </c>
      <c r="D229" s="94"/>
      <c r="E229" s="94"/>
      <c r="F229" s="95">
        <f>+D229+E229</f>
        <v>0</v>
      </c>
      <c r="G229" s="94"/>
      <c r="H229" s="94"/>
      <c r="I229" s="95">
        <f>+G229+H229+J229</f>
        <v>0</v>
      </c>
      <c r="J229" s="94"/>
      <c r="K229" s="90">
        <f t="shared" si="92"/>
        <v>0</v>
      </c>
    </row>
    <row r="230" spans="2:11">
      <c r="B230" s="87">
        <v>2920</v>
      </c>
      <c r="C230" s="91" t="s">
        <v>414</v>
      </c>
      <c r="D230" s="89">
        <f t="shared" ref="D230:J230" si="105">D231</f>
        <v>0</v>
      </c>
      <c r="E230" s="89">
        <f t="shared" si="105"/>
        <v>0</v>
      </c>
      <c r="F230" s="89">
        <f t="shared" si="105"/>
        <v>0</v>
      </c>
      <c r="G230" s="89">
        <f t="shared" si="105"/>
        <v>0</v>
      </c>
      <c r="H230" s="89">
        <f t="shared" si="105"/>
        <v>0</v>
      </c>
      <c r="I230" s="89">
        <f t="shared" si="105"/>
        <v>0</v>
      </c>
      <c r="J230" s="89">
        <f t="shared" si="105"/>
        <v>0</v>
      </c>
      <c r="K230" s="90">
        <f t="shared" si="92"/>
        <v>0</v>
      </c>
    </row>
    <row r="231" spans="2:11">
      <c r="B231" s="92">
        <v>2921</v>
      </c>
      <c r="C231" s="93" t="s">
        <v>414</v>
      </c>
      <c r="D231" s="94"/>
      <c r="E231" s="94"/>
      <c r="F231" s="95">
        <f>+D231+E231</f>
        <v>0</v>
      </c>
      <c r="G231" s="94"/>
      <c r="H231" s="94"/>
      <c r="I231" s="95">
        <f>+G231+H231+J231</f>
        <v>0</v>
      </c>
      <c r="J231" s="94"/>
      <c r="K231" s="90">
        <f t="shared" si="92"/>
        <v>0</v>
      </c>
    </row>
    <row r="232" spans="2:11" ht="22.5">
      <c r="B232" s="87">
        <v>2930</v>
      </c>
      <c r="C232" s="91" t="s">
        <v>415</v>
      </c>
      <c r="D232" s="89">
        <f t="shared" ref="D232:J232" si="106">D233</f>
        <v>0</v>
      </c>
      <c r="E232" s="89">
        <f t="shared" si="106"/>
        <v>0</v>
      </c>
      <c r="F232" s="89">
        <f t="shared" si="106"/>
        <v>0</v>
      </c>
      <c r="G232" s="89">
        <f t="shared" si="106"/>
        <v>0</v>
      </c>
      <c r="H232" s="89">
        <f t="shared" si="106"/>
        <v>0</v>
      </c>
      <c r="I232" s="89">
        <f t="shared" si="106"/>
        <v>0</v>
      </c>
      <c r="J232" s="89">
        <f t="shared" si="106"/>
        <v>0</v>
      </c>
      <c r="K232" s="90">
        <f t="shared" si="92"/>
        <v>0</v>
      </c>
    </row>
    <row r="233" spans="2:11" ht="22.5">
      <c r="B233" s="92">
        <v>2931</v>
      </c>
      <c r="C233" s="93" t="s">
        <v>415</v>
      </c>
      <c r="D233" s="94"/>
      <c r="E233" s="94"/>
      <c r="F233" s="95">
        <f>+D233+E233</f>
        <v>0</v>
      </c>
      <c r="G233" s="94"/>
      <c r="H233" s="94"/>
      <c r="I233" s="95">
        <f>+G233+H233+J233</f>
        <v>0</v>
      </c>
      <c r="J233" s="94"/>
      <c r="K233" s="90">
        <f t="shared" si="92"/>
        <v>0</v>
      </c>
    </row>
    <row r="234" spans="2:11" ht="23.25" customHeight="1">
      <c r="B234" s="87">
        <v>2940</v>
      </c>
      <c r="C234" s="91" t="s">
        <v>416</v>
      </c>
      <c r="D234" s="89">
        <f t="shared" ref="D234:J234" si="107">D235</f>
        <v>24000</v>
      </c>
      <c r="E234" s="89">
        <f t="shared" si="107"/>
        <v>-13487.68</v>
      </c>
      <c r="F234" s="89">
        <f t="shared" si="107"/>
        <v>10512.32</v>
      </c>
      <c r="G234" s="89">
        <f t="shared" si="107"/>
        <v>0</v>
      </c>
      <c r="H234" s="89">
        <f t="shared" si="107"/>
        <v>0</v>
      </c>
      <c r="I234" s="89">
        <f t="shared" si="107"/>
        <v>10512.32</v>
      </c>
      <c r="J234" s="89">
        <f t="shared" si="107"/>
        <v>0</v>
      </c>
      <c r="K234" s="90">
        <f t="shared" si="92"/>
        <v>0</v>
      </c>
    </row>
    <row r="235" spans="2:11">
      <c r="B235" s="92">
        <v>2941</v>
      </c>
      <c r="C235" s="93" t="s">
        <v>417</v>
      </c>
      <c r="D235" s="94">
        <v>24000</v>
      </c>
      <c r="E235" s="94">
        <v>-13487.68</v>
      </c>
      <c r="F235" s="95">
        <f>+D235+E235</f>
        <v>10512.32</v>
      </c>
      <c r="G235" s="94"/>
      <c r="H235" s="94"/>
      <c r="I235" s="95">
        <v>10512.32</v>
      </c>
      <c r="J235" s="94"/>
      <c r="K235" s="90">
        <f t="shared" si="92"/>
        <v>0</v>
      </c>
    </row>
    <row r="236" spans="2:11" ht="22.5">
      <c r="B236" s="87">
        <v>2950</v>
      </c>
      <c r="C236" s="91" t="s">
        <v>418</v>
      </c>
      <c r="D236" s="89">
        <f t="shared" ref="D236:J236" si="108">D237</f>
        <v>0</v>
      </c>
      <c r="E236" s="89">
        <f t="shared" si="108"/>
        <v>0</v>
      </c>
      <c r="F236" s="89">
        <f t="shared" si="108"/>
        <v>0</v>
      </c>
      <c r="G236" s="89">
        <f t="shared" si="108"/>
        <v>0</v>
      </c>
      <c r="H236" s="89">
        <f t="shared" si="108"/>
        <v>0</v>
      </c>
      <c r="I236" s="89">
        <f t="shared" si="108"/>
        <v>0</v>
      </c>
      <c r="J236" s="89">
        <f t="shared" si="108"/>
        <v>0</v>
      </c>
      <c r="K236" s="90">
        <f t="shared" si="92"/>
        <v>0</v>
      </c>
    </row>
    <row r="237" spans="2:11">
      <c r="B237" s="92">
        <v>2951</v>
      </c>
      <c r="C237" s="93" t="s">
        <v>418</v>
      </c>
      <c r="D237" s="94"/>
      <c r="E237" s="94"/>
      <c r="F237" s="95">
        <f>+D237+E237</f>
        <v>0</v>
      </c>
      <c r="G237" s="94"/>
      <c r="H237" s="94"/>
      <c r="I237" s="95">
        <f>+G237+H237+J237</f>
        <v>0</v>
      </c>
      <c r="J237" s="94"/>
      <c r="K237" s="90">
        <f t="shared" si="92"/>
        <v>0</v>
      </c>
    </row>
    <row r="238" spans="2:11">
      <c r="B238" s="87">
        <v>2960</v>
      </c>
      <c r="C238" s="91" t="s">
        <v>419</v>
      </c>
      <c r="D238" s="89">
        <f t="shared" ref="D238:J238" si="109">D239</f>
        <v>0</v>
      </c>
      <c r="E238" s="89">
        <f t="shared" si="109"/>
        <v>0</v>
      </c>
      <c r="F238" s="89">
        <f t="shared" si="109"/>
        <v>0</v>
      </c>
      <c r="G238" s="89">
        <f t="shared" si="109"/>
        <v>0</v>
      </c>
      <c r="H238" s="89">
        <f t="shared" si="109"/>
        <v>0</v>
      </c>
      <c r="I238" s="89">
        <f t="shared" si="109"/>
        <v>0</v>
      </c>
      <c r="J238" s="89">
        <f t="shared" si="109"/>
        <v>0</v>
      </c>
      <c r="K238" s="90">
        <f t="shared" si="92"/>
        <v>0</v>
      </c>
    </row>
    <row r="239" spans="2:11">
      <c r="B239" s="92">
        <v>2961</v>
      </c>
      <c r="C239" s="93" t="s">
        <v>419</v>
      </c>
      <c r="D239" s="94"/>
      <c r="E239" s="94"/>
      <c r="F239" s="95">
        <f>+D239+E239</f>
        <v>0</v>
      </c>
      <c r="G239" s="94"/>
      <c r="H239" s="94"/>
      <c r="I239" s="95">
        <f>+G239+H239+J239</f>
        <v>0</v>
      </c>
      <c r="J239" s="94"/>
      <c r="K239" s="90">
        <f t="shared" si="92"/>
        <v>0</v>
      </c>
    </row>
    <row r="240" spans="2:11">
      <c r="B240" s="87">
        <v>2970</v>
      </c>
      <c r="C240" s="91" t="s">
        <v>420</v>
      </c>
      <c r="D240" s="89">
        <f>SUM(D241:D242)</f>
        <v>0</v>
      </c>
      <c r="E240" s="89">
        <f t="shared" ref="E240:J240" si="110">SUM(E241:E242)</f>
        <v>0</v>
      </c>
      <c r="F240" s="89">
        <f t="shared" si="110"/>
        <v>0</v>
      </c>
      <c r="G240" s="89">
        <f t="shared" si="110"/>
        <v>0</v>
      </c>
      <c r="H240" s="89">
        <f t="shared" si="110"/>
        <v>0</v>
      </c>
      <c r="I240" s="89">
        <f t="shared" si="110"/>
        <v>0</v>
      </c>
      <c r="J240" s="89">
        <f t="shared" si="110"/>
        <v>0</v>
      </c>
      <c r="K240" s="90">
        <f t="shared" si="92"/>
        <v>0</v>
      </c>
    </row>
    <row r="241" spans="2:11">
      <c r="B241" s="92">
        <v>2971</v>
      </c>
      <c r="C241" s="93" t="s">
        <v>421</v>
      </c>
      <c r="D241" s="94"/>
      <c r="E241" s="94"/>
      <c r="F241" s="95">
        <f>+D241+E241</f>
        <v>0</v>
      </c>
      <c r="G241" s="94"/>
      <c r="H241" s="94"/>
      <c r="I241" s="95">
        <f>+G241+H241+J241</f>
        <v>0</v>
      </c>
      <c r="J241" s="94"/>
      <c r="K241" s="90">
        <f t="shared" si="92"/>
        <v>0</v>
      </c>
    </row>
    <row r="242" spans="2:11">
      <c r="B242" s="92">
        <v>2972</v>
      </c>
      <c r="C242" s="93" t="s">
        <v>422</v>
      </c>
      <c r="D242" s="94"/>
      <c r="E242" s="94"/>
      <c r="F242" s="95">
        <f>+D242+E242</f>
        <v>0</v>
      </c>
      <c r="G242" s="94"/>
      <c r="H242" s="94"/>
      <c r="I242" s="95">
        <f>+G242+H242+J242</f>
        <v>0</v>
      </c>
      <c r="J242" s="94"/>
      <c r="K242" s="90">
        <f t="shared" si="92"/>
        <v>0</v>
      </c>
    </row>
    <row r="243" spans="2:11">
      <c r="B243" s="87">
        <v>2980</v>
      </c>
      <c r="C243" s="91" t="s">
        <v>423</v>
      </c>
      <c r="D243" s="89">
        <f t="shared" ref="D243:J243" si="111">D244</f>
        <v>0</v>
      </c>
      <c r="E243" s="89">
        <f t="shared" si="111"/>
        <v>0</v>
      </c>
      <c r="F243" s="89">
        <f t="shared" si="111"/>
        <v>0</v>
      </c>
      <c r="G243" s="89">
        <f t="shared" si="111"/>
        <v>0</v>
      </c>
      <c r="H243" s="89">
        <f t="shared" si="111"/>
        <v>0</v>
      </c>
      <c r="I243" s="89">
        <f t="shared" si="111"/>
        <v>0</v>
      </c>
      <c r="J243" s="89">
        <f t="shared" si="111"/>
        <v>0</v>
      </c>
      <c r="K243" s="90">
        <f t="shared" si="92"/>
        <v>0</v>
      </c>
    </row>
    <row r="244" spans="2:11">
      <c r="B244" s="92">
        <v>2981</v>
      </c>
      <c r="C244" s="93" t="s">
        <v>423</v>
      </c>
      <c r="D244" s="94"/>
      <c r="E244" s="94"/>
      <c r="F244" s="95">
        <f>+D244+E244</f>
        <v>0</v>
      </c>
      <c r="G244" s="94"/>
      <c r="H244" s="94"/>
      <c r="I244" s="95">
        <f>+G244+H244+J244</f>
        <v>0</v>
      </c>
      <c r="J244" s="94"/>
      <c r="K244" s="90">
        <f t="shared" si="92"/>
        <v>0</v>
      </c>
    </row>
    <row r="245" spans="2:11">
      <c r="B245" s="87">
        <v>2990</v>
      </c>
      <c r="C245" s="91" t="s">
        <v>424</v>
      </c>
      <c r="D245" s="89">
        <f t="shared" ref="D245:J245" si="112">D246+D247</f>
        <v>0</v>
      </c>
      <c r="E245" s="89">
        <f t="shared" si="112"/>
        <v>1111.5899999999999</v>
      </c>
      <c r="F245" s="89">
        <f t="shared" si="112"/>
        <v>1111.5899999999999</v>
      </c>
      <c r="G245" s="89">
        <f t="shared" si="112"/>
        <v>0</v>
      </c>
      <c r="H245" s="89">
        <f t="shared" si="112"/>
        <v>0</v>
      </c>
      <c r="I245" s="89">
        <f t="shared" si="112"/>
        <v>1111.5899999999999</v>
      </c>
      <c r="J245" s="89">
        <f t="shared" si="112"/>
        <v>0</v>
      </c>
      <c r="K245" s="90">
        <f t="shared" si="92"/>
        <v>0</v>
      </c>
    </row>
    <row r="246" spans="2:11">
      <c r="B246" s="92">
        <v>2991</v>
      </c>
      <c r="C246" s="93" t="s">
        <v>425</v>
      </c>
      <c r="D246" s="94"/>
      <c r="E246" s="94"/>
      <c r="F246" s="95">
        <f>+D246+E246</f>
        <v>0</v>
      </c>
      <c r="G246" s="94"/>
      <c r="H246" s="94"/>
      <c r="I246" s="95">
        <f>+G246+H246+J246</f>
        <v>0</v>
      </c>
      <c r="J246" s="94"/>
      <c r="K246" s="90">
        <f t="shared" si="92"/>
        <v>0</v>
      </c>
    </row>
    <row r="247" spans="2:11">
      <c r="B247" s="92">
        <v>2992</v>
      </c>
      <c r="C247" s="93" t="s">
        <v>426</v>
      </c>
      <c r="D247" s="94"/>
      <c r="E247" s="94">
        <v>1111.5899999999999</v>
      </c>
      <c r="F247" s="95">
        <f>+D247+E247</f>
        <v>1111.5899999999999</v>
      </c>
      <c r="G247" s="94"/>
      <c r="H247" s="94"/>
      <c r="I247" s="95">
        <v>1111.5899999999999</v>
      </c>
      <c r="J247" s="94"/>
      <c r="K247" s="90">
        <f t="shared" si="92"/>
        <v>0</v>
      </c>
    </row>
    <row r="248" spans="2:11">
      <c r="B248" s="87" t="s">
        <v>335</v>
      </c>
      <c r="C248" s="104"/>
      <c r="D248" s="89">
        <f t="shared" ref="D248:J248" si="113">+D121+D140+D148+D167+D189+D204+D209+D220+D227</f>
        <v>2372649</v>
      </c>
      <c r="E248" s="89">
        <f t="shared" si="113"/>
        <v>-613911.24</v>
      </c>
      <c r="F248" s="89">
        <f t="shared" si="113"/>
        <v>1758737.76</v>
      </c>
      <c r="G248" s="89">
        <f t="shared" si="113"/>
        <v>0</v>
      </c>
      <c r="H248" s="89">
        <f t="shared" si="113"/>
        <v>431054.4</v>
      </c>
      <c r="I248" s="89">
        <f t="shared" si="113"/>
        <v>1359428.5799999998</v>
      </c>
      <c r="J248" s="89">
        <f t="shared" si="113"/>
        <v>0</v>
      </c>
      <c r="K248" s="90">
        <f t="shared" si="92"/>
        <v>399309.18000000017</v>
      </c>
    </row>
    <row r="249" spans="2:11">
      <c r="B249" s="87">
        <v>3000</v>
      </c>
      <c r="C249" s="99" t="s">
        <v>15</v>
      </c>
      <c r="D249" s="89">
        <f>+D250+D273+D292+D313+D332+D353+D369+D392+D404</f>
        <v>1612024</v>
      </c>
      <c r="E249" s="89">
        <f t="shared" ref="E249:J249" si="114">+E250+E273+E292+E313+E332+E353+E369+E392+E404</f>
        <v>51479.890000000014</v>
      </c>
      <c r="F249" s="89">
        <f t="shared" si="114"/>
        <v>1663503.89</v>
      </c>
      <c r="G249" s="89">
        <f t="shared" si="114"/>
        <v>0</v>
      </c>
      <c r="H249" s="89">
        <f t="shared" si="114"/>
        <v>180411.2</v>
      </c>
      <c r="I249" s="89">
        <f t="shared" si="114"/>
        <v>1290020.77</v>
      </c>
      <c r="J249" s="89">
        <f t="shared" si="114"/>
        <v>0</v>
      </c>
      <c r="K249" s="90">
        <f t="shared" si="92"/>
        <v>373483.11999999988</v>
      </c>
    </row>
    <row r="250" spans="2:11">
      <c r="B250" s="87">
        <v>3100</v>
      </c>
      <c r="C250" s="107" t="s">
        <v>427</v>
      </c>
      <c r="D250" s="89">
        <f t="shared" ref="D250:J250" si="115">D251+D254+D256+D259+D261+D263+D266+D268+D270</f>
        <v>76900</v>
      </c>
      <c r="E250" s="89">
        <f t="shared" si="115"/>
        <v>1783</v>
      </c>
      <c r="F250" s="89">
        <f t="shared" si="115"/>
        <v>78683</v>
      </c>
      <c r="G250" s="89">
        <f t="shared" si="115"/>
        <v>0</v>
      </c>
      <c r="H250" s="89">
        <f t="shared" si="115"/>
        <v>0</v>
      </c>
      <c r="I250" s="89">
        <f t="shared" si="115"/>
        <v>59071</v>
      </c>
      <c r="J250" s="89">
        <f t="shared" si="115"/>
        <v>0</v>
      </c>
      <c r="K250" s="90">
        <f t="shared" si="92"/>
        <v>19612</v>
      </c>
    </row>
    <row r="251" spans="2:11">
      <c r="B251" s="87">
        <v>3110</v>
      </c>
      <c r="C251" s="105" t="s">
        <v>428</v>
      </c>
      <c r="D251" s="89">
        <f t="shared" ref="D251:J251" si="116">D252+D253</f>
        <v>27700</v>
      </c>
      <c r="E251" s="89">
        <f t="shared" si="116"/>
        <v>3740</v>
      </c>
      <c r="F251" s="89">
        <f t="shared" si="116"/>
        <v>31440</v>
      </c>
      <c r="G251" s="89">
        <f t="shared" si="116"/>
        <v>0</v>
      </c>
      <c r="H251" s="89">
        <f t="shared" si="116"/>
        <v>0</v>
      </c>
      <c r="I251" s="89">
        <f t="shared" si="116"/>
        <v>25641</v>
      </c>
      <c r="J251" s="89">
        <f t="shared" si="116"/>
        <v>0</v>
      </c>
      <c r="K251" s="90">
        <f t="shared" si="92"/>
        <v>5799</v>
      </c>
    </row>
    <row r="252" spans="2:11">
      <c r="B252" s="92">
        <v>3111</v>
      </c>
      <c r="C252" s="93" t="s">
        <v>429</v>
      </c>
      <c r="D252" s="94">
        <v>27700</v>
      </c>
      <c r="E252" s="94">
        <v>3740</v>
      </c>
      <c r="F252" s="95">
        <f>+D252+E252</f>
        <v>31440</v>
      </c>
      <c r="G252" s="94"/>
      <c r="H252" s="94"/>
      <c r="I252" s="95">
        <v>25641</v>
      </c>
      <c r="J252" s="94"/>
      <c r="K252" s="90">
        <f t="shared" si="92"/>
        <v>5799</v>
      </c>
    </row>
    <row r="253" spans="2:11">
      <c r="B253" s="92">
        <v>3112</v>
      </c>
      <c r="C253" s="93" t="s">
        <v>430</v>
      </c>
      <c r="D253" s="94"/>
      <c r="E253" s="94"/>
      <c r="F253" s="95">
        <f>+D253+E253</f>
        <v>0</v>
      </c>
      <c r="G253" s="94"/>
      <c r="H253" s="94"/>
      <c r="I253" s="95">
        <f>+G253+H253+J253</f>
        <v>0</v>
      </c>
      <c r="J253" s="94"/>
      <c r="K253" s="90">
        <f t="shared" si="92"/>
        <v>0</v>
      </c>
    </row>
    <row r="254" spans="2:11">
      <c r="B254" s="87">
        <v>3120</v>
      </c>
      <c r="C254" s="91" t="s">
        <v>431</v>
      </c>
      <c r="D254" s="89">
        <f t="shared" ref="D254:J254" si="117">D255</f>
        <v>12000</v>
      </c>
      <c r="E254" s="89">
        <f t="shared" si="117"/>
        <v>0</v>
      </c>
      <c r="F254" s="89">
        <f t="shared" si="117"/>
        <v>12000</v>
      </c>
      <c r="G254" s="89">
        <f t="shared" si="117"/>
        <v>0</v>
      </c>
      <c r="H254" s="89">
        <f t="shared" si="117"/>
        <v>0</v>
      </c>
      <c r="I254" s="89">
        <f t="shared" si="117"/>
        <v>0</v>
      </c>
      <c r="J254" s="89">
        <f t="shared" si="117"/>
        <v>0</v>
      </c>
      <c r="K254" s="90">
        <f t="shared" si="92"/>
        <v>12000</v>
      </c>
    </row>
    <row r="255" spans="2:11">
      <c r="B255" s="92">
        <v>3121</v>
      </c>
      <c r="C255" s="93" t="s">
        <v>431</v>
      </c>
      <c r="D255" s="94">
        <v>12000</v>
      </c>
      <c r="E255" s="94"/>
      <c r="F255" s="95">
        <f>+D255+E255</f>
        <v>12000</v>
      </c>
      <c r="G255" s="94"/>
      <c r="H255" s="94"/>
      <c r="I255" s="95">
        <f>+G255+H255+J255</f>
        <v>0</v>
      </c>
      <c r="J255" s="94"/>
      <c r="K255" s="90">
        <f t="shared" si="92"/>
        <v>12000</v>
      </c>
    </row>
    <row r="256" spans="2:11">
      <c r="B256" s="87">
        <v>3130</v>
      </c>
      <c r="C256" s="91" t="s">
        <v>432</v>
      </c>
      <c r="D256" s="89">
        <f t="shared" ref="D256:J256" si="118">D257+D258</f>
        <v>0</v>
      </c>
      <c r="E256" s="89">
        <f t="shared" si="118"/>
        <v>0</v>
      </c>
      <c r="F256" s="89">
        <f t="shared" si="118"/>
        <v>0</v>
      </c>
      <c r="G256" s="89">
        <f t="shared" si="118"/>
        <v>0</v>
      </c>
      <c r="H256" s="89">
        <f t="shared" si="118"/>
        <v>0</v>
      </c>
      <c r="I256" s="89">
        <f t="shared" si="118"/>
        <v>0</v>
      </c>
      <c r="J256" s="89">
        <f t="shared" si="118"/>
        <v>0</v>
      </c>
      <c r="K256" s="90">
        <f t="shared" si="92"/>
        <v>0</v>
      </c>
    </row>
    <row r="257" spans="2:11">
      <c r="B257" s="92">
        <v>3131</v>
      </c>
      <c r="C257" s="93" t="s">
        <v>433</v>
      </c>
      <c r="D257" s="94"/>
      <c r="E257" s="94"/>
      <c r="F257" s="95">
        <f>+D257+E257</f>
        <v>0</v>
      </c>
      <c r="G257" s="94"/>
      <c r="H257" s="94"/>
      <c r="I257" s="95">
        <f>+G257+H257+J257</f>
        <v>0</v>
      </c>
      <c r="J257" s="94"/>
      <c r="K257" s="90">
        <f t="shared" si="92"/>
        <v>0</v>
      </c>
    </row>
    <row r="258" spans="2:11">
      <c r="B258" s="92">
        <v>3132</v>
      </c>
      <c r="C258" s="93" t="s">
        <v>434</v>
      </c>
      <c r="D258" s="94"/>
      <c r="E258" s="94"/>
      <c r="F258" s="95">
        <f>+D258+E258</f>
        <v>0</v>
      </c>
      <c r="G258" s="94"/>
      <c r="H258" s="94"/>
      <c r="I258" s="95">
        <f>+G258+H258+J258</f>
        <v>0</v>
      </c>
      <c r="J258" s="94"/>
      <c r="K258" s="90">
        <f t="shared" si="92"/>
        <v>0</v>
      </c>
    </row>
    <row r="259" spans="2:11">
      <c r="B259" s="87">
        <v>3140</v>
      </c>
      <c r="C259" s="91" t="s">
        <v>435</v>
      </c>
      <c r="D259" s="89">
        <f t="shared" ref="D259:J259" si="119">D260</f>
        <v>30000</v>
      </c>
      <c r="E259" s="89">
        <f t="shared" si="119"/>
        <v>-610</v>
      </c>
      <c r="F259" s="89">
        <f t="shared" si="119"/>
        <v>29390</v>
      </c>
      <c r="G259" s="89">
        <f t="shared" si="119"/>
        <v>0</v>
      </c>
      <c r="H259" s="89">
        <f t="shared" si="119"/>
        <v>0</v>
      </c>
      <c r="I259" s="89">
        <f t="shared" si="119"/>
        <v>27577</v>
      </c>
      <c r="J259" s="89">
        <f t="shared" si="119"/>
        <v>0</v>
      </c>
      <c r="K259" s="90">
        <f t="shared" si="92"/>
        <v>1813</v>
      </c>
    </row>
    <row r="260" spans="2:11">
      <c r="B260" s="92">
        <v>3141</v>
      </c>
      <c r="C260" s="93" t="s">
        <v>436</v>
      </c>
      <c r="D260" s="94">
        <v>30000</v>
      </c>
      <c r="E260" s="94">
        <v>-610</v>
      </c>
      <c r="F260" s="95">
        <f>+D260+E260</f>
        <v>29390</v>
      </c>
      <c r="G260" s="94"/>
      <c r="H260" s="94"/>
      <c r="I260" s="95">
        <v>27577</v>
      </c>
      <c r="J260" s="94"/>
      <c r="K260" s="90">
        <f t="shared" si="92"/>
        <v>1813</v>
      </c>
    </row>
    <row r="261" spans="2:11">
      <c r="B261" s="87">
        <v>3150</v>
      </c>
      <c r="C261" s="91" t="s">
        <v>437</v>
      </c>
      <c r="D261" s="89">
        <f t="shared" ref="D261:J261" si="120">D262</f>
        <v>0</v>
      </c>
      <c r="E261" s="89">
        <f t="shared" si="120"/>
        <v>0</v>
      </c>
      <c r="F261" s="89">
        <f t="shared" si="120"/>
        <v>0</v>
      </c>
      <c r="G261" s="89">
        <f t="shared" si="120"/>
        <v>0</v>
      </c>
      <c r="H261" s="89">
        <f t="shared" si="120"/>
        <v>0</v>
      </c>
      <c r="I261" s="89">
        <f t="shared" si="120"/>
        <v>0</v>
      </c>
      <c r="J261" s="89">
        <f t="shared" si="120"/>
        <v>0</v>
      </c>
      <c r="K261" s="90">
        <f t="shared" si="92"/>
        <v>0</v>
      </c>
    </row>
    <row r="262" spans="2:11">
      <c r="B262" s="92">
        <v>3151</v>
      </c>
      <c r="C262" s="93" t="s">
        <v>438</v>
      </c>
      <c r="D262" s="94"/>
      <c r="E262" s="94"/>
      <c r="F262" s="95">
        <f>+D262+E262</f>
        <v>0</v>
      </c>
      <c r="G262" s="94"/>
      <c r="H262" s="94"/>
      <c r="I262" s="95">
        <f>+G262+H262+J262</f>
        <v>0</v>
      </c>
      <c r="J262" s="94"/>
      <c r="K262" s="90">
        <f t="shared" si="92"/>
        <v>0</v>
      </c>
    </row>
    <row r="263" spans="2:11">
      <c r="B263" s="87">
        <v>3160</v>
      </c>
      <c r="C263" s="91" t="s">
        <v>439</v>
      </c>
      <c r="D263" s="89">
        <f t="shared" ref="D263:J263" si="121">D264+D265</f>
        <v>0</v>
      </c>
      <c r="E263" s="89">
        <f t="shared" si="121"/>
        <v>0</v>
      </c>
      <c r="F263" s="89">
        <f t="shared" si="121"/>
        <v>0</v>
      </c>
      <c r="G263" s="89">
        <f t="shared" si="121"/>
        <v>0</v>
      </c>
      <c r="H263" s="89">
        <f t="shared" si="121"/>
        <v>0</v>
      </c>
      <c r="I263" s="89">
        <f t="shared" si="121"/>
        <v>0</v>
      </c>
      <c r="J263" s="89">
        <f t="shared" si="121"/>
        <v>0</v>
      </c>
      <c r="K263" s="90">
        <f t="shared" si="92"/>
        <v>0</v>
      </c>
    </row>
    <row r="264" spans="2:11">
      <c r="B264" s="92">
        <v>3161</v>
      </c>
      <c r="C264" s="93" t="s">
        <v>440</v>
      </c>
      <c r="D264" s="94"/>
      <c r="E264" s="94"/>
      <c r="F264" s="95">
        <f>+D264+E264</f>
        <v>0</v>
      </c>
      <c r="G264" s="94"/>
      <c r="H264" s="94"/>
      <c r="I264" s="95">
        <f>+G264+H264+J264</f>
        <v>0</v>
      </c>
      <c r="J264" s="94"/>
      <c r="K264" s="90">
        <f t="shared" si="92"/>
        <v>0</v>
      </c>
    </row>
    <row r="265" spans="2:11">
      <c r="B265" s="92">
        <v>3162</v>
      </c>
      <c r="C265" s="93" t="s">
        <v>441</v>
      </c>
      <c r="D265" s="94"/>
      <c r="E265" s="94"/>
      <c r="F265" s="95">
        <f>+D265+E265</f>
        <v>0</v>
      </c>
      <c r="G265" s="94"/>
      <c r="H265" s="94"/>
      <c r="I265" s="95">
        <f>+G265+H265+J265</f>
        <v>0</v>
      </c>
      <c r="J265" s="94"/>
      <c r="K265" s="90">
        <f t="shared" si="92"/>
        <v>0</v>
      </c>
    </row>
    <row r="266" spans="2:11" ht="12.75" customHeight="1">
      <c r="B266" s="87">
        <v>3170</v>
      </c>
      <c r="C266" s="91" t="s">
        <v>442</v>
      </c>
      <c r="D266" s="89">
        <f t="shared" ref="D266:J266" si="122">D267</f>
        <v>7200</v>
      </c>
      <c r="E266" s="89">
        <f t="shared" si="122"/>
        <v>-1347</v>
      </c>
      <c r="F266" s="89">
        <f t="shared" si="122"/>
        <v>5853</v>
      </c>
      <c r="G266" s="89">
        <f t="shared" si="122"/>
        <v>0</v>
      </c>
      <c r="H266" s="89">
        <f t="shared" si="122"/>
        <v>0</v>
      </c>
      <c r="I266" s="89">
        <f t="shared" si="122"/>
        <v>5853</v>
      </c>
      <c r="J266" s="89">
        <f t="shared" si="122"/>
        <v>0</v>
      </c>
      <c r="K266" s="90">
        <f t="shared" si="92"/>
        <v>0</v>
      </c>
    </row>
    <row r="267" spans="2:11">
      <c r="B267" s="92">
        <v>3171</v>
      </c>
      <c r="C267" s="93" t="s">
        <v>443</v>
      </c>
      <c r="D267" s="94">
        <v>7200</v>
      </c>
      <c r="E267" s="94">
        <v>-1347</v>
      </c>
      <c r="F267" s="95">
        <f>+D267+E267</f>
        <v>5853</v>
      </c>
      <c r="G267" s="94"/>
      <c r="H267" s="94"/>
      <c r="I267" s="95">
        <v>5853</v>
      </c>
      <c r="J267" s="94"/>
      <c r="K267" s="90">
        <f t="shared" si="92"/>
        <v>0</v>
      </c>
    </row>
    <row r="268" spans="2:11">
      <c r="B268" s="87">
        <v>3180</v>
      </c>
      <c r="C268" s="91" t="s">
        <v>444</v>
      </c>
      <c r="D268" s="89">
        <f t="shared" ref="D268:J268" si="123">D269</f>
        <v>0</v>
      </c>
      <c r="E268" s="89">
        <f t="shared" si="123"/>
        <v>0</v>
      </c>
      <c r="F268" s="89">
        <f t="shared" si="123"/>
        <v>0</v>
      </c>
      <c r="G268" s="89">
        <f t="shared" si="123"/>
        <v>0</v>
      </c>
      <c r="H268" s="89">
        <f t="shared" si="123"/>
        <v>0</v>
      </c>
      <c r="I268" s="89">
        <f t="shared" si="123"/>
        <v>0</v>
      </c>
      <c r="J268" s="89">
        <f t="shared" si="123"/>
        <v>0</v>
      </c>
      <c r="K268" s="90">
        <f t="shared" si="92"/>
        <v>0</v>
      </c>
    </row>
    <row r="269" spans="2:11">
      <c r="B269" s="92">
        <v>3181</v>
      </c>
      <c r="C269" s="93" t="s">
        <v>445</v>
      </c>
      <c r="D269" s="94"/>
      <c r="E269" s="94"/>
      <c r="F269" s="95">
        <f>+D269+E269</f>
        <v>0</v>
      </c>
      <c r="G269" s="94"/>
      <c r="H269" s="94"/>
      <c r="I269" s="95">
        <f>+G269+H269+J269</f>
        <v>0</v>
      </c>
      <c r="J269" s="94"/>
      <c r="K269" s="90">
        <f t="shared" si="92"/>
        <v>0</v>
      </c>
    </row>
    <row r="270" spans="2:11">
      <c r="B270" s="87">
        <v>3190</v>
      </c>
      <c r="C270" s="91" t="s">
        <v>446</v>
      </c>
      <c r="D270" s="89">
        <f>SUM(D271:D272)</f>
        <v>0</v>
      </c>
      <c r="E270" s="89">
        <f t="shared" ref="E270:J270" si="124">SUM(E271:E272)</f>
        <v>0</v>
      </c>
      <c r="F270" s="89">
        <f t="shared" si="124"/>
        <v>0</v>
      </c>
      <c r="G270" s="89">
        <f t="shared" si="124"/>
        <v>0</v>
      </c>
      <c r="H270" s="89">
        <f t="shared" si="124"/>
        <v>0</v>
      </c>
      <c r="I270" s="89">
        <f t="shared" si="124"/>
        <v>0</v>
      </c>
      <c r="J270" s="89">
        <f t="shared" si="124"/>
        <v>0</v>
      </c>
      <c r="K270" s="90">
        <f t="shared" si="92"/>
        <v>0</v>
      </c>
    </row>
    <row r="271" spans="2:11">
      <c r="B271" s="92">
        <v>3191</v>
      </c>
      <c r="C271" s="93" t="s">
        <v>447</v>
      </c>
      <c r="D271" s="94"/>
      <c r="E271" s="94"/>
      <c r="F271" s="95">
        <f>+D271+E271</f>
        <v>0</v>
      </c>
      <c r="G271" s="94"/>
      <c r="H271" s="94"/>
      <c r="I271" s="95">
        <f>+G271+H271+J271</f>
        <v>0</v>
      </c>
      <c r="J271" s="94"/>
      <c r="K271" s="90">
        <f t="shared" si="92"/>
        <v>0</v>
      </c>
    </row>
    <row r="272" spans="2:11">
      <c r="B272" s="92">
        <v>3192</v>
      </c>
      <c r="C272" s="93" t="s">
        <v>448</v>
      </c>
      <c r="D272" s="94"/>
      <c r="E272" s="94"/>
      <c r="F272" s="95">
        <f>+D272+E272</f>
        <v>0</v>
      </c>
      <c r="G272" s="94"/>
      <c r="H272" s="94"/>
      <c r="I272" s="95">
        <f>+G272+H272+J272</f>
        <v>0</v>
      </c>
      <c r="J272" s="94"/>
      <c r="K272" s="90">
        <f t="shared" si="92"/>
        <v>0</v>
      </c>
    </row>
    <row r="273" spans="2:11">
      <c r="B273" s="87">
        <v>3200</v>
      </c>
      <c r="C273" s="99" t="s">
        <v>449</v>
      </c>
      <c r="D273" s="89">
        <f>D274+D276+D278+D280+D282+D284+D286+D288+D290</f>
        <v>48000</v>
      </c>
      <c r="E273" s="89">
        <f t="shared" ref="E273:J273" si="125">E274+E276+E278+E280+E282+E284+E286+E288+E290</f>
        <v>-1995.81</v>
      </c>
      <c r="F273" s="89">
        <f t="shared" si="125"/>
        <v>46004.19</v>
      </c>
      <c r="G273" s="89">
        <f t="shared" si="125"/>
        <v>0</v>
      </c>
      <c r="H273" s="89">
        <f t="shared" si="125"/>
        <v>0</v>
      </c>
      <c r="I273" s="89">
        <f t="shared" si="125"/>
        <v>46004.19</v>
      </c>
      <c r="J273" s="89">
        <f t="shared" si="125"/>
        <v>0</v>
      </c>
      <c r="K273" s="90">
        <f t="shared" ref="K273:K336" si="126">F273-I273</f>
        <v>0</v>
      </c>
    </row>
    <row r="274" spans="2:11">
      <c r="B274" s="87">
        <v>3210</v>
      </c>
      <c r="C274" s="91" t="s">
        <v>450</v>
      </c>
      <c r="D274" s="89">
        <f t="shared" ref="D274:J274" si="127">D275</f>
        <v>0</v>
      </c>
      <c r="E274" s="89">
        <f t="shared" si="127"/>
        <v>0</v>
      </c>
      <c r="F274" s="89">
        <f t="shared" si="127"/>
        <v>0</v>
      </c>
      <c r="G274" s="89">
        <f t="shared" si="127"/>
        <v>0</v>
      </c>
      <c r="H274" s="89">
        <f t="shared" si="127"/>
        <v>0</v>
      </c>
      <c r="I274" s="89">
        <f t="shared" si="127"/>
        <v>0</v>
      </c>
      <c r="J274" s="89">
        <f t="shared" si="127"/>
        <v>0</v>
      </c>
      <c r="K274" s="90">
        <f t="shared" si="126"/>
        <v>0</v>
      </c>
    </row>
    <row r="275" spans="2:11">
      <c r="B275" s="92">
        <v>3211</v>
      </c>
      <c r="C275" s="93" t="s">
        <v>450</v>
      </c>
      <c r="D275" s="94"/>
      <c r="E275" s="94"/>
      <c r="F275" s="95">
        <f>+D275+E275</f>
        <v>0</v>
      </c>
      <c r="G275" s="94"/>
      <c r="H275" s="94"/>
      <c r="I275" s="95">
        <f>+G275+H275+J275</f>
        <v>0</v>
      </c>
      <c r="J275" s="94"/>
      <c r="K275" s="90">
        <f t="shared" si="126"/>
        <v>0</v>
      </c>
    </row>
    <row r="276" spans="2:11">
      <c r="B276" s="87">
        <v>3220</v>
      </c>
      <c r="C276" s="91" t="s">
        <v>451</v>
      </c>
      <c r="D276" s="89">
        <f t="shared" ref="D276:J276" si="128">D277</f>
        <v>0</v>
      </c>
      <c r="E276" s="89">
        <f t="shared" si="128"/>
        <v>0</v>
      </c>
      <c r="F276" s="89">
        <f t="shared" si="128"/>
        <v>0</v>
      </c>
      <c r="G276" s="89">
        <f t="shared" si="128"/>
        <v>0</v>
      </c>
      <c r="H276" s="89">
        <f t="shared" si="128"/>
        <v>0</v>
      </c>
      <c r="I276" s="89">
        <f t="shared" si="128"/>
        <v>0</v>
      </c>
      <c r="J276" s="89">
        <f t="shared" si="128"/>
        <v>0</v>
      </c>
      <c r="K276" s="90">
        <f t="shared" si="126"/>
        <v>0</v>
      </c>
    </row>
    <row r="277" spans="2:11">
      <c r="B277" s="92">
        <v>3221</v>
      </c>
      <c r="C277" s="93" t="s">
        <v>452</v>
      </c>
      <c r="D277" s="94"/>
      <c r="E277" s="94"/>
      <c r="F277" s="95">
        <f>+D277+E277</f>
        <v>0</v>
      </c>
      <c r="G277" s="94"/>
      <c r="H277" s="94"/>
      <c r="I277" s="95">
        <f>+G277+H277+J277</f>
        <v>0</v>
      </c>
      <c r="J277" s="94"/>
      <c r="K277" s="90">
        <f t="shared" si="126"/>
        <v>0</v>
      </c>
    </row>
    <row r="278" spans="2:11" ht="24" customHeight="1">
      <c r="B278" s="87">
        <v>3230</v>
      </c>
      <c r="C278" s="91" t="s">
        <v>453</v>
      </c>
      <c r="D278" s="89">
        <f t="shared" ref="D278:J278" si="129">D279</f>
        <v>48000</v>
      </c>
      <c r="E278" s="89">
        <f t="shared" si="129"/>
        <v>-1995.81</v>
      </c>
      <c r="F278" s="89">
        <f t="shared" si="129"/>
        <v>46004.19</v>
      </c>
      <c r="G278" s="89">
        <f t="shared" si="129"/>
        <v>0</v>
      </c>
      <c r="H278" s="89">
        <f t="shared" si="129"/>
        <v>0</v>
      </c>
      <c r="I278" s="89">
        <f t="shared" si="129"/>
        <v>46004.19</v>
      </c>
      <c r="J278" s="89">
        <f t="shared" si="129"/>
        <v>0</v>
      </c>
      <c r="K278" s="90">
        <f t="shared" si="126"/>
        <v>0</v>
      </c>
    </row>
    <row r="279" spans="2:11">
      <c r="B279" s="92">
        <v>3231</v>
      </c>
      <c r="C279" s="93" t="s">
        <v>454</v>
      </c>
      <c r="D279" s="94">
        <v>48000</v>
      </c>
      <c r="E279" s="94">
        <v>-1995.81</v>
      </c>
      <c r="F279" s="95">
        <f>+D279+E279</f>
        <v>46004.19</v>
      </c>
      <c r="G279" s="94"/>
      <c r="H279" s="94"/>
      <c r="I279" s="95">
        <v>46004.19</v>
      </c>
      <c r="J279" s="94"/>
      <c r="K279" s="90">
        <f t="shared" si="126"/>
        <v>0</v>
      </c>
    </row>
    <row r="280" spans="2:11">
      <c r="B280" s="87">
        <v>3240</v>
      </c>
      <c r="C280" s="91" t="s">
        <v>455</v>
      </c>
      <c r="D280" s="89">
        <f t="shared" ref="D280:J280" si="130">D281</f>
        <v>0</v>
      </c>
      <c r="E280" s="89">
        <f t="shared" si="130"/>
        <v>0</v>
      </c>
      <c r="F280" s="89">
        <f t="shared" si="130"/>
        <v>0</v>
      </c>
      <c r="G280" s="89">
        <f t="shared" si="130"/>
        <v>0</v>
      </c>
      <c r="H280" s="89">
        <f t="shared" si="130"/>
        <v>0</v>
      </c>
      <c r="I280" s="89">
        <f t="shared" si="130"/>
        <v>0</v>
      </c>
      <c r="J280" s="89">
        <f t="shared" si="130"/>
        <v>0</v>
      </c>
      <c r="K280" s="90">
        <f t="shared" si="126"/>
        <v>0</v>
      </c>
    </row>
    <row r="281" spans="2:11">
      <c r="B281" s="92">
        <v>3241</v>
      </c>
      <c r="C281" s="93" t="s">
        <v>455</v>
      </c>
      <c r="D281" s="94"/>
      <c r="E281" s="94"/>
      <c r="F281" s="95">
        <f>+D281+E281</f>
        <v>0</v>
      </c>
      <c r="G281" s="94"/>
      <c r="H281" s="94"/>
      <c r="I281" s="95">
        <f>+G281+H281+J281</f>
        <v>0</v>
      </c>
      <c r="J281" s="94"/>
      <c r="K281" s="90">
        <f t="shared" si="126"/>
        <v>0</v>
      </c>
    </row>
    <row r="282" spans="2:11">
      <c r="B282" s="87">
        <v>3250</v>
      </c>
      <c r="C282" s="91" t="s">
        <v>456</v>
      </c>
      <c r="D282" s="89">
        <f t="shared" ref="D282:J282" si="131">D283</f>
        <v>0</v>
      </c>
      <c r="E282" s="89">
        <f t="shared" si="131"/>
        <v>0</v>
      </c>
      <c r="F282" s="89">
        <f t="shared" si="131"/>
        <v>0</v>
      </c>
      <c r="G282" s="89">
        <f t="shared" si="131"/>
        <v>0</v>
      </c>
      <c r="H282" s="89">
        <f t="shared" si="131"/>
        <v>0</v>
      </c>
      <c r="I282" s="89">
        <f t="shared" si="131"/>
        <v>0</v>
      </c>
      <c r="J282" s="89">
        <f t="shared" si="131"/>
        <v>0</v>
      </c>
      <c r="K282" s="90">
        <f t="shared" si="126"/>
        <v>0</v>
      </c>
    </row>
    <row r="283" spans="2:11">
      <c r="B283" s="92">
        <v>3251</v>
      </c>
      <c r="C283" s="93" t="s">
        <v>457</v>
      </c>
      <c r="D283" s="94"/>
      <c r="E283" s="94"/>
      <c r="F283" s="95">
        <f>+D283+E283</f>
        <v>0</v>
      </c>
      <c r="G283" s="94"/>
      <c r="H283" s="94"/>
      <c r="I283" s="95">
        <f>+G283+H283+J283</f>
        <v>0</v>
      </c>
      <c r="J283" s="94"/>
      <c r="K283" s="90">
        <f t="shared" si="126"/>
        <v>0</v>
      </c>
    </row>
    <row r="284" spans="2:11">
      <c r="B284" s="87">
        <v>3260</v>
      </c>
      <c r="C284" s="91" t="s">
        <v>458</v>
      </c>
      <c r="D284" s="89">
        <f t="shared" ref="D284:J284" si="132">D285</f>
        <v>0</v>
      </c>
      <c r="E284" s="89">
        <f t="shared" si="132"/>
        <v>0</v>
      </c>
      <c r="F284" s="89">
        <f t="shared" si="132"/>
        <v>0</v>
      </c>
      <c r="G284" s="89">
        <f t="shared" si="132"/>
        <v>0</v>
      </c>
      <c r="H284" s="89">
        <f t="shared" si="132"/>
        <v>0</v>
      </c>
      <c r="I284" s="89">
        <f t="shared" si="132"/>
        <v>0</v>
      </c>
      <c r="J284" s="89">
        <f t="shared" si="132"/>
        <v>0</v>
      </c>
      <c r="K284" s="90">
        <f t="shared" si="126"/>
        <v>0</v>
      </c>
    </row>
    <row r="285" spans="2:11">
      <c r="B285" s="92">
        <v>3261</v>
      </c>
      <c r="C285" s="93" t="s">
        <v>459</v>
      </c>
      <c r="D285" s="94"/>
      <c r="E285" s="94"/>
      <c r="F285" s="95">
        <f>+D285+E285</f>
        <v>0</v>
      </c>
      <c r="G285" s="94"/>
      <c r="H285" s="94"/>
      <c r="I285" s="95">
        <f>+G285+H285+J285</f>
        <v>0</v>
      </c>
      <c r="J285" s="94"/>
      <c r="K285" s="90">
        <f t="shared" si="126"/>
        <v>0</v>
      </c>
    </row>
    <row r="286" spans="2:11">
      <c r="B286" s="87">
        <v>3270</v>
      </c>
      <c r="C286" s="91" t="s">
        <v>460</v>
      </c>
      <c r="D286" s="89">
        <f t="shared" ref="D286:J286" si="133">D287</f>
        <v>0</v>
      </c>
      <c r="E286" s="89">
        <f t="shared" si="133"/>
        <v>0</v>
      </c>
      <c r="F286" s="89">
        <f t="shared" si="133"/>
        <v>0</v>
      </c>
      <c r="G286" s="89">
        <f t="shared" si="133"/>
        <v>0</v>
      </c>
      <c r="H286" s="89">
        <f t="shared" si="133"/>
        <v>0</v>
      </c>
      <c r="I286" s="89">
        <f t="shared" si="133"/>
        <v>0</v>
      </c>
      <c r="J286" s="89">
        <f t="shared" si="133"/>
        <v>0</v>
      </c>
      <c r="K286" s="90">
        <f t="shared" si="126"/>
        <v>0</v>
      </c>
    </row>
    <row r="287" spans="2:11">
      <c r="B287" s="92">
        <v>3271</v>
      </c>
      <c r="C287" s="93" t="s">
        <v>460</v>
      </c>
      <c r="D287" s="94"/>
      <c r="E287" s="94"/>
      <c r="F287" s="95">
        <f>+D287+E287</f>
        <v>0</v>
      </c>
      <c r="G287" s="94"/>
      <c r="H287" s="94"/>
      <c r="I287" s="95">
        <f>+G287+H287+J287</f>
        <v>0</v>
      </c>
      <c r="J287" s="94"/>
      <c r="K287" s="90">
        <f t="shared" si="126"/>
        <v>0</v>
      </c>
    </row>
    <row r="288" spans="2:11">
      <c r="B288" s="87">
        <v>3280</v>
      </c>
      <c r="C288" s="91" t="s">
        <v>461</v>
      </c>
      <c r="D288" s="89">
        <f t="shared" ref="D288:J288" si="134">D289</f>
        <v>0</v>
      </c>
      <c r="E288" s="89">
        <f t="shared" si="134"/>
        <v>0</v>
      </c>
      <c r="F288" s="89">
        <f t="shared" si="134"/>
        <v>0</v>
      </c>
      <c r="G288" s="89">
        <f t="shared" si="134"/>
        <v>0</v>
      </c>
      <c r="H288" s="89">
        <f t="shared" si="134"/>
        <v>0</v>
      </c>
      <c r="I288" s="89">
        <f t="shared" si="134"/>
        <v>0</v>
      </c>
      <c r="J288" s="89">
        <f t="shared" si="134"/>
        <v>0</v>
      </c>
      <c r="K288" s="90">
        <f t="shared" si="126"/>
        <v>0</v>
      </c>
    </row>
    <row r="289" spans="2:11">
      <c r="B289" s="92">
        <v>3281</v>
      </c>
      <c r="C289" s="93" t="s">
        <v>461</v>
      </c>
      <c r="D289" s="94"/>
      <c r="E289" s="94"/>
      <c r="F289" s="95">
        <f>+D289+E289</f>
        <v>0</v>
      </c>
      <c r="G289" s="94"/>
      <c r="H289" s="94"/>
      <c r="I289" s="95">
        <f>+G289+H289+J289</f>
        <v>0</v>
      </c>
      <c r="J289" s="94"/>
      <c r="K289" s="90">
        <f t="shared" si="126"/>
        <v>0</v>
      </c>
    </row>
    <row r="290" spans="2:11">
      <c r="B290" s="87">
        <v>3290</v>
      </c>
      <c r="C290" s="91" t="s">
        <v>462</v>
      </c>
      <c r="D290" s="89">
        <f t="shared" ref="D290:J290" si="135">D291</f>
        <v>0</v>
      </c>
      <c r="E290" s="89">
        <f t="shared" si="135"/>
        <v>0</v>
      </c>
      <c r="F290" s="89">
        <f t="shared" si="135"/>
        <v>0</v>
      </c>
      <c r="G290" s="89">
        <f t="shared" si="135"/>
        <v>0</v>
      </c>
      <c r="H290" s="89">
        <f t="shared" si="135"/>
        <v>0</v>
      </c>
      <c r="I290" s="89">
        <f t="shared" si="135"/>
        <v>0</v>
      </c>
      <c r="J290" s="89">
        <f t="shared" si="135"/>
        <v>0</v>
      </c>
      <c r="K290" s="90">
        <f t="shared" si="126"/>
        <v>0</v>
      </c>
    </row>
    <row r="291" spans="2:11">
      <c r="B291" s="92">
        <v>3291</v>
      </c>
      <c r="C291" s="93" t="s">
        <v>463</v>
      </c>
      <c r="D291" s="94"/>
      <c r="E291" s="94"/>
      <c r="F291" s="95">
        <f>+D291+E291</f>
        <v>0</v>
      </c>
      <c r="G291" s="94"/>
      <c r="H291" s="94"/>
      <c r="I291" s="95">
        <f>+G291+H291+J291</f>
        <v>0</v>
      </c>
      <c r="J291" s="94"/>
      <c r="K291" s="90">
        <f t="shared" si="126"/>
        <v>0</v>
      </c>
    </row>
    <row r="292" spans="2:11" ht="15" customHeight="1">
      <c r="B292" s="87">
        <v>3300</v>
      </c>
      <c r="C292" s="99" t="s">
        <v>464</v>
      </c>
      <c r="D292" s="89">
        <f t="shared" ref="D292:J292" si="136">D293+D295+D297+D299+D301+D303+D307+D309+D311</f>
        <v>98640</v>
      </c>
      <c r="E292" s="89">
        <f t="shared" si="136"/>
        <v>122412</v>
      </c>
      <c r="F292" s="89">
        <f t="shared" si="136"/>
        <v>221052</v>
      </c>
      <c r="G292" s="89">
        <f t="shared" si="136"/>
        <v>0</v>
      </c>
      <c r="H292" s="89">
        <f t="shared" si="136"/>
        <v>13232</v>
      </c>
      <c r="I292" s="89">
        <f t="shared" si="136"/>
        <v>166532</v>
      </c>
      <c r="J292" s="89">
        <f t="shared" si="136"/>
        <v>0</v>
      </c>
      <c r="K292" s="90">
        <f t="shared" si="126"/>
        <v>54520</v>
      </c>
    </row>
    <row r="293" spans="2:11">
      <c r="B293" s="87">
        <v>3310</v>
      </c>
      <c r="C293" s="91" t="s">
        <v>465</v>
      </c>
      <c r="D293" s="89">
        <f t="shared" ref="D293:J293" si="137">D294</f>
        <v>0</v>
      </c>
      <c r="E293" s="89">
        <f t="shared" si="137"/>
        <v>0</v>
      </c>
      <c r="F293" s="89">
        <f t="shared" si="137"/>
        <v>0</v>
      </c>
      <c r="G293" s="89">
        <f t="shared" si="137"/>
        <v>0</v>
      </c>
      <c r="H293" s="89">
        <f t="shared" si="137"/>
        <v>0</v>
      </c>
      <c r="I293" s="89">
        <f t="shared" si="137"/>
        <v>0</v>
      </c>
      <c r="J293" s="89">
        <f t="shared" si="137"/>
        <v>0</v>
      </c>
      <c r="K293" s="90">
        <f t="shared" si="126"/>
        <v>0</v>
      </c>
    </row>
    <row r="294" spans="2:11">
      <c r="B294" s="92">
        <v>3311</v>
      </c>
      <c r="C294" s="93" t="s">
        <v>466</v>
      </c>
      <c r="D294" s="94"/>
      <c r="E294" s="94"/>
      <c r="F294" s="95">
        <f>+D294+E294</f>
        <v>0</v>
      </c>
      <c r="G294" s="94"/>
      <c r="H294" s="94"/>
      <c r="I294" s="95">
        <f>+G294+H294+J294</f>
        <v>0</v>
      </c>
      <c r="J294" s="94"/>
      <c r="K294" s="90">
        <f t="shared" si="126"/>
        <v>0</v>
      </c>
    </row>
    <row r="295" spans="2:11">
      <c r="B295" s="87">
        <v>3320</v>
      </c>
      <c r="C295" s="91" t="s">
        <v>467</v>
      </c>
      <c r="D295" s="89">
        <f t="shared" ref="D295:J295" si="138">D296</f>
        <v>0</v>
      </c>
      <c r="E295" s="89">
        <f t="shared" si="138"/>
        <v>0</v>
      </c>
      <c r="F295" s="89">
        <f t="shared" si="138"/>
        <v>0</v>
      </c>
      <c r="G295" s="89">
        <f t="shared" si="138"/>
        <v>0</v>
      </c>
      <c r="H295" s="89">
        <f t="shared" si="138"/>
        <v>0</v>
      </c>
      <c r="I295" s="89">
        <f t="shared" si="138"/>
        <v>0</v>
      </c>
      <c r="J295" s="89">
        <f t="shared" si="138"/>
        <v>0</v>
      </c>
      <c r="K295" s="90">
        <f t="shared" si="126"/>
        <v>0</v>
      </c>
    </row>
    <row r="296" spans="2:11">
      <c r="B296" s="92">
        <v>3321</v>
      </c>
      <c r="C296" s="93" t="s">
        <v>468</v>
      </c>
      <c r="D296" s="94"/>
      <c r="E296" s="94"/>
      <c r="F296" s="95">
        <f>+D296+E296</f>
        <v>0</v>
      </c>
      <c r="G296" s="94"/>
      <c r="H296" s="94"/>
      <c r="I296" s="95">
        <f>+G296+H296+J296</f>
        <v>0</v>
      </c>
      <c r="J296" s="94"/>
      <c r="K296" s="90">
        <f t="shared" si="126"/>
        <v>0</v>
      </c>
    </row>
    <row r="297" spans="2:11" ht="22.5">
      <c r="B297" s="87">
        <v>3330</v>
      </c>
      <c r="C297" s="91" t="s">
        <v>469</v>
      </c>
      <c r="D297" s="89">
        <f t="shared" ref="D297:J297" si="139">D298</f>
        <v>98640</v>
      </c>
      <c r="E297" s="89">
        <f t="shared" si="139"/>
        <v>-30888</v>
      </c>
      <c r="F297" s="89">
        <f t="shared" si="139"/>
        <v>67752</v>
      </c>
      <c r="G297" s="89">
        <f t="shared" si="139"/>
        <v>0</v>
      </c>
      <c r="H297" s="89">
        <f t="shared" si="139"/>
        <v>13232</v>
      </c>
      <c r="I297" s="89">
        <f t="shared" si="139"/>
        <v>13232</v>
      </c>
      <c r="J297" s="89">
        <f t="shared" si="139"/>
        <v>0</v>
      </c>
      <c r="K297" s="90">
        <f t="shared" si="126"/>
        <v>54520</v>
      </c>
    </row>
    <row r="298" spans="2:11">
      <c r="B298" s="92">
        <v>3331</v>
      </c>
      <c r="C298" s="93" t="s">
        <v>470</v>
      </c>
      <c r="D298" s="94">
        <v>98640</v>
      </c>
      <c r="E298" s="94">
        <v>-30888</v>
      </c>
      <c r="F298" s="95">
        <f>+D298+E298</f>
        <v>67752</v>
      </c>
      <c r="G298" s="94"/>
      <c r="H298" s="94">
        <v>13232</v>
      </c>
      <c r="I298" s="95">
        <f>+G298+H298+J298</f>
        <v>13232</v>
      </c>
      <c r="J298" s="94"/>
      <c r="K298" s="90">
        <f t="shared" si="126"/>
        <v>54520</v>
      </c>
    </row>
    <row r="299" spans="2:11">
      <c r="B299" s="87">
        <v>3340</v>
      </c>
      <c r="C299" s="91" t="s">
        <v>471</v>
      </c>
      <c r="D299" s="89">
        <f t="shared" ref="D299:J299" si="140">D300</f>
        <v>0</v>
      </c>
      <c r="E299" s="89">
        <f t="shared" si="140"/>
        <v>153300</v>
      </c>
      <c r="F299" s="89">
        <f t="shared" si="140"/>
        <v>153300</v>
      </c>
      <c r="G299" s="89">
        <f t="shared" si="140"/>
        <v>0</v>
      </c>
      <c r="H299" s="89">
        <f t="shared" si="140"/>
        <v>0</v>
      </c>
      <c r="I299" s="89">
        <f t="shared" si="140"/>
        <v>153300</v>
      </c>
      <c r="J299" s="89">
        <f t="shared" si="140"/>
        <v>0</v>
      </c>
      <c r="K299" s="90">
        <f t="shared" si="126"/>
        <v>0</v>
      </c>
    </row>
    <row r="300" spans="2:11">
      <c r="B300" s="92">
        <v>3341</v>
      </c>
      <c r="C300" s="93" t="s">
        <v>472</v>
      </c>
      <c r="D300" s="94"/>
      <c r="E300" s="94">
        <v>153300</v>
      </c>
      <c r="F300" s="95">
        <f>+D300+E300</f>
        <v>153300</v>
      </c>
      <c r="G300" s="94"/>
      <c r="H300" s="94"/>
      <c r="I300" s="95">
        <v>153300</v>
      </c>
      <c r="J300" s="94"/>
      <c r="K300" s="90">
        <f t="shared" si="126"/>
        <v>0</v>
      </c>
    </row>
    <row r="301" spans="2:11">
      <c r="B301" s="87">
        <v>3350</v>
      </c>
      <c r="C301" s="91" t="s">
        <v>473</v>
      </c>
      <c r="D301" s="89">
        <f t="shared" ref="D301:J301" si="141">D302</f>
        <v>0</v>
      </c>
      <c r="E301" s="89">
        <f t="shared" si="141"/>
        <v>0</v>
      </c>
      <c r="F301" s="89">
        <f t="shared" si="141"/>
        <v>0</v>
      </c>
      <c r="G301" s="89">
        <f t="shared" si="141"/>
        <v>0</v>
      </c>
      <c r="H301" s="89">
        <f t="shared" si="141"/>
        <v>0</v>
      </c>
      <c r="I301" s="89">
        <f t="shared" si="141"/>
        <v>0</v>
      </c>
      <c r="J301" s="89">
        <f t="shared" si="141"/>
        <v>0</v>
      </c>
      <c r="K301" s="90">
        <f t="shared" si="126"/>
        <v>0</v>
      </c>
    </row>
    <row r="302" spans="2:11">
      <c r="B302" s="92">
        <v>3351</v>
      </c>
      <c r="C302" s="93" t="s">
        <v>473</v>
      </c>
      <c r="D302" s="94"/>
      <c r="E302" s="94"/>
      <c r="F302" s="95">
        <f>+D302+E302</f>
        <v>0</v>
      </c>
      <c r="G302" s="94"/>
      <c r="H302" s="94"/>
      <c r="I302" s="95">
        <f>+G302+H302+J302</f>
        <v>0</v>
      </c>
      <c r="J302" s="94"/>
      <c r="K302" s="90">
        <f t="shared" si="126"/>
        <v>0</v>
      </c>
    </row>
    <row r="303" spans="2:11" ht="14.25" customHeight="1">
      <c r="B303" s="87">
        <v>3360</v>
      </c>
      <c r="C303" s="91" t="s">
        <v>474</v>
      </c>
      <c r="D303" s="89">
        <f>SUM(D304:D306)</f>
        <v>0</v>
      </c>
      <c r="E303" s="89">
        <f t="shared" ref="E303:J303" si="142">SUM(E304:E306)</f>
        <v>0</v>
      </c>
      <c r="F303" s="89">
        <f t="shared" si="142"/>
        <v>0</v>
      </c>
      <c r="G303" s="89">
        <f t="shared" si="142"/>
        <v>0</v>
      </c>
      <c r="H303" s="89">
        <f t="shared" si="142"/>
        <v>0</v>
      </c>
      <c r="I303" s="89">
        <f t="shared" si="142"/>
        <v>0</v>
      </c>
      <c r="J303" s="89">
        <f t="shared" si="142"/>
        <v>0</v>
      </c>
      <c r="K303" s="90">
        <f t="shared" si="126"/>
        <v>0</v>
      </c>
    </row>
    <row r="304" spans="2:11">
      <c r="B304" s="92">
        <v>3361</v>
      </c>
      <c r="C304" s="93" t="s">
        <v>475</v>
      </c>
      <c r="D304" s="94"/>
      <c r="E304" s="94"/>
      <c r="F304" s="95">
        <f>+D304+E304</f>
        <v>0</v>
      </c>
      <c r="G304" s="94"/>
      <c r="H304" s="94"/>
      <c r="I304" s="95">
        <f>+G304+H304+J304</f>
        <v>0</v>
      </c>
      <c r="J304" s="94"/>
      <c r="K304" s="90">
        <f t="shared" si="126"/>
        <v>0</v>
      </c>
    </row>
    <row r="305" spans="2:12" ht="22.5">
      <c r="B305" s="92">
        <v>3362</v>
      </c>
      <c r="C305" s="93" t="s">
        <v>476</v>
      </c>
      <c r="D305" s="94"/>
      <c r="E305" s="94"/>
      <c r="F305" s="95">
        <f>+D305+E305</f>
        <v>0</v>
      </c>
      <c r="G305" s="94"/>
      <c r="H305" s="94"/>
      <c r="I305" s="95">
        <f>+G305+H305+J305</f>
        <v>0</v>
      </c>
      <c r="J305" s="94"/>
      <c r="K305" s="90">
        <f t="shared" si="126"/>
        <v>0</v>
      </c>
    </row>
    <row r="306" spans="2:12">
      <c r="B306" s="92">
        <v>3363</v>
      </c>
      <c r="C306" s="93" t="s">
        <v>477</v>
      </c>
      <c r="D306" s="94"/>
      <c r="E306" s="94"/>
      <c r="F306" s="95">
        <f>+D306+E306</f>
        <v>0</v>
      </c>
      <c r="G306" s="94"/>
      <c r="H306" s="94"/>
      <c r="I306" s="95">
        <f>+G306+H306+J306</f>
        <v>0</v>
      </c>
      <c r="J306" s="94"/>
      <c r="K306" s="90">
        <f t="shared" si="126"/>
        <v>0</v>
      </c>
    </row>
    <row r="307" spans="2:12">
      <c r="B307" s="87">
        <v>3370</v>
      </c>
      <c r="C307" s="91" t="s">
        <v>478</v>
      </c>
      <c r="D307" s="89">
        <f t="shared" ref="D307:J307" si="143">D308</f>
        <v>0</v>
      </c>
      <c r="E307" s="89">
        <f t="shared" si="143"/>
        <v>0</v>
      </c>
      <c r="F307" s="89">
        <f t="shared" si="143"/>
        <v>0</v>
      </c>
      <c r="G307" s="89">
        <f t="shared" si="143"/>
        <v>0</v>
      </c>
      <c r="H307" s="89">
        <f t="shared" si="143"/>
        <v>0</v>
      </c>
      <c r="I307" s="89">
        <f t="shared" si="143"/>
        <v>0</v>
      </c>
      <c r="J307" s="89">
        <f t="shared" si="143"/>
        <v>0</v>
      </c>
      <c r="K307" s="90">
        <f t="shared" si="126"/>
        <v>0</v>
      </c>
    </row>
    <row r="308" spans="2:12">
      <c r="B308" s="92">
        <v>3371</v>
      </c>
      <c r="C308" s="93" t="s">
        <v>478</v>
      </c>
      <c r="D308" s="94"/>
      <c r="E308" s="94"/>
      <c r="F308" s="95">
        <f>+D308+E308</f>
        <v>0</v>
      </c>
      <c r="G308" s="94"/>
      <c r="H308" s="94"/>
      <c r="I308" s="95">
        <f>+G308+H308+J308</f>
        <v>0</v>
      </c>
      <c r="J308" s="94"/>
      <c r="K308" s="90">
        <f t="shared" si="126"/>
        <v>0</v>
      </c>
    </row>
    <row r="309" spans="2:12">
      <c r="B309" s="87">
        <v>3380</v>
      </c>
      <c r="C309" s="91" t="s">
        <v>479</v>
      </c>
      <c r="D309" s="89">
        <f t="shared" ref="D309:J309" si="144">D310</f>
        <v>0</v>
      </c>
      <c r="E309" s="89">
        <f t="shared" si="144"/>
        <v>0</v>
      </c>
      <c r="F309" s="89">
        <f t="shared" si="144"/>
        <v>0</v>
      </c>
      <c r="G309" s="89">
        <f t="shared" si="144"/>
        <v>0</v>
      </c>
      <c r="H309" s="89">
        <f t="shared" si="144"/>
        <v>0</v>
      </c>
      <c r="I309" s="89">
        <f t="shared" si="144"/>
        <v>0</v>
      </c>
      <c r="J309" s="89">
        <f t="shared" si="144"/>
        <v>0</v>
      </c>
      <c r="K309" s="90">
        <f t="shared" si="126"/>
        <v>0</v>
      </c>
    </row>
    <row r="310" spans="2:12">
      <c r="B310" s="92">
        <v>3381</v>
      </c>
      <c r="C310" s="93" t="s">
        <v>479</v>
      </c>
      <c r="D310" s="94"/>
      <c r="E310" s="94"/>
      <c r="F310" s="95">
        <f>+D310+E310</f>
        <v>0</v>
      </c>
      <c r="G310" s="94"/>
      <c r="H310" s="94"/>
      <c r="I310" s="95">
        <f>+G310+H310+J310</f>
        <v>0</v>
      </c>
      <c r="J310" s="94"/>
      <c r="K310" s="90">
        <f t="shared" si="126"/>
        <v>0</v>
      </c>
    </row>
    <row r="311" spans="2:12">
      <c r="B311" s="87">
        <v>3390</v>
      </c>
      <c r="C311" s="91" t="s">
        <v>480</v>
      </c>
      <c r="D311" s="89">
        <f t="shared" ref="D311:J311" si="145">D312</f>
        <v>0</v>
      </c>
      <c r="E311" s="89">
        <f t="shared" si="145"/>
        <v>0</v>
      </c>
      <c r="F311" s="89">
        <f t="shared" si="145"/>
        <v>0</v>
      </c>
      <c r="G311" s="89">
        <f t="shared" si="145"/>
        <v>0</v>
      </c>
      <c r="H311" s="89">
        <f t="shared" si="145"/>
        <v>0</v>
      </c>
      <c r="I311" s="89">
        <f t="shared" si="145"/>
        <v>0</v>
      </c>
      <c r="J311" s="89">
        <f t="shared" si="145"/>
        <v>0</v>
      </c>
      <c r="K311" s="90">
        <f t="shared" si="126"/>
        <v>0</v>
      </c>
      <c r="L311" s="108"/>
    </row>
    <row r="312" spans="2:12">
      <c r="B312" s="92">
        <v>3391</v>
      </c>
      <c r="C312" s="93" t="s">
        <v>481</v>
      </c>
      <c r="D312" s="94"/>
      <c r="E312" s="94"/>
      <c r="F312" s="95">
        <f>+D312+E312</f>
        <v>0</v>
      </c>
      <c r="G312" s="94"/>
      <c r="H312" s="94"/>
      <c r="I312" s="95">
        <f>+G312+H312+J312</f>
        <v>0</v>
      </c>
      <c r="J312" s="94"/>
      <c r="K312" s="90">
        <f t="shared" si="126"/>
        <v>0</v>
      </c>
    </row>
    <row r="313" spans="2:12">
      <c r="B313" s="87">
        <v>3400</v>
      </c>
      <c r="C313" s="99" t="s">
        <v>482</v>
      </c>
      <c r="D313" s="89">
        <f>D314+D316+D318+D320+D322+D324+D326+D328+D330</f>
        <v>94000</v>
      </c>
      <c r="E313" s="89">
        <f t="shared" ref="E313:J313" si="146">E314+E316+E318+E320+E322+E324+E326+E328+E330</f>
        <v>-43218.75</v>
      </c>
      <c r="F313" s="89">
        <f t="shared" si="146"/>
        <v>50781.25</v>
      </c>
      <c r="G313" s="89">
        <f t="shared" si="146"/>
        <v>0</v>
      </c>
      <c r="H313" s="89">
        <f t="shared" si="146"/>
        <v>0</v>
      </c>
      <c r="I313" s="89">
        <f t="shared" si="146"/>
        <v>50781.25</v>
      </c>
      <c r="J313" s="89">
        <f t="shared" si="146"/>
        <v>0</v>
      </c>
      <c r="K313" s="90">
        <f t="shared" si="126"/>
        <v>0</v>
      </c>
    </row>
    <row r="314" spans="2:12">
      <c r="B314" s="87">
        <v>3410</v>
      </c>
      <c r="C314" s="91" t="s">
        <v>483</v>
      </c>
      <c r="D314" s="89">
        <f t="shared" ref="D314:J314" si="147">D315</f>
        <v>24000</v>
      </c>
      <c r="E314" s="89">
        <f t="shared" si="147"/>
        <v>-12534.56</v>
      </c>
      <c r="F314" s="89">
        <f t="shared" si="147"/>
        <v>11465.44</v>
      </c>
      <c r="G314" s="89">
        <f t="shared" si="147"/>
        <v>0</v>
      </c>
      <c r="H314" s="89">
        <f t="shared" si="147"/>
        <v>0</v>
      </c>
      <c r="I314" s="89">
        <f t="shared" si="147"/>
        <v>11465.44</v>
      </c>
      <c r="J314" s="89">
        <f t="shared" si="147"/>
        <v>0</v>
      </c>
      <c r="K314" s="90">
        <f t="shared" si="126"/>
        <v>0</v>
      </c>
    </row>
    <row r="315" spans="2:12">
      <c r="B315" s="92">
        <v>3411</v>
      </c>
      <c r="C315" s="93" t="s">
        <v>484</v>
      </c>
      <c r="D315" s="94">
        <v>24000</v>
      </c>
      <c r="E315" s="94">
        <v>-12534.56</v>
      </c>
      <c r="F315" s="95">
        <f>+D315+E315</f>
        <v>11465.44</v>
      </c>
      <c r="G315" s="94"/>
      <c r="H315" s="94"/>
      <c r="I315" s="95">
        <v>11465.44</v>
      </c>
      <c r="J315" s="94"/>
      <c r="K315" s="90">
        <f t="shared" si="126"/>
        <v>0</v>
      </c>
    </row>
    <row r="316" spans="2:12">
      <c r="B316" s="87">
        <v>3420</v>
      </c>
      <c r="C316" s="91" t="s">
        <v>485</v>
      </c>
      <c r="D316" s="89">
        <f t="shared" ref="D316:J316" si="148">D317</f>
        <v>0</v>
      </c>
      <c r="E316" s="89">
        <f t="shared" si="148"/>
        <v>0</v>
      </c>
      <c r="F316" s="89">
        <f t="shared" si="148"/>
        <v>0</v>
      </c>
      <c r="G316" s="89">
        <f t="shared" si="148"/>
        <v>0</v>
      </c>
      <c r="H316" s="89">
        <f t="shared" si="148"/>
        <v>0</v>
      </c>
      <c r="I316" s="89">
        <f t="shared" si="148"/>
        <v>0</v>
      </c>
      <c r="J316" s="89">
        <f t="shared" si="148"/>
        <v>0</v>
      </c>
      <c r="K316" s="90">
        <f t="shared" si="126"/>
        <v>0</v>
      </c>
    </row>
    <row r="317" spans="2:12">
      <c r="B317" s="92">
        <v>3421</v>
      </c>
      <c r="C317" s="93" t="s">
        <v>485</v>
      </c>
      <c r="D317" s="94"/>
      <c r="E317" s="94"/>
      <c r="F317" s="95">
        <f>+D317+E317</f>
        <v>0</v>
      </c>
      <c r="G317" s="94"/>
      <c r="H317" s="94"/>
      <c r="I317" s="95">
        <f>+G317+H317+J317</f>
        <v>0</v>
      </c>
      <c r="J317" s="94"/>
      <c r="K317" s="90">
        <f t="shared" si="126"/>
        <v>0</v>
      </c>
    </row>
    <row r="318" spans="2:12">
      <c r="B318" s="87">
        <v>3430</v>
      </c>
      <c r="C318" s="91" t="s">
        <v>1081</v>
      </c>
      <c r="D318" s="89">
        <f t="shared" ref="D318:J318" si="149">D319</f>
        <v>0</v>
      </c>
      <c r="E318" s="89">
        <f t="shared" si="149"/>
        <v>0</v>
      </c>
      <c r="F318" s="89">
        <f t="shared" si="149"/>
        <v>0</v>
      </c>
      <c r="G318" s="89">
        <f t="shared" si="149"/>
        <v>0</v>
      </c>
      <c r="H318" s="89">
        <f t="shared" si="149"/>
        <v>0</v>
      </c>
      <c r="I318" s="89">
        <f t="shared" si="149"/>
        <v>0</v>
      </c>
      <c r="J318" s="89">
        <f t="shared" si="149"/>
        <v>0</v>
      </c>
      <c r="K318" s="90">
        <f t="shared" si="126"/>
        <v>0</v>
      </c>
    </row>
    <row r="319" spans="2:12" s="100" customFormat="1">
      <c r="B319" s="109">
        <v>3431</v>
      </c>
      <c r="C319" s="93" t="s">
        <v>486</v>
      </c>
      <c r="D319" s="113"/>
      <c r="E319" s="113"/>
      <c r="F319" s="95">
        <f>+D319+E319</f>
        <v>0</v>
      </c>
      <c r="G319" s="113"/>
      <c r="H319" s="113"/>
      <c r="I319" s="95">
        <f>+G319+H319+J319</f>
        <v>0</v>
      </c>
      <c r="J319" s="113"/>
      <c r="K319" s="90">
        <f t="shared" si="126"/>
        <v>0</v>
      </c>
    </row>
    <row r="320" spans="2:12">
      <c r="B320" s="87">
        <v>3440</v>
      </c>
      <c r="C320" s="91" t="s">
        <v>487</v>
      </c>
      <c r="D320" s="89">
        <f t="shared" ref="D320:J320" si="150">D321</f>
        <v>0</v>
      </c>
      <c r="E320" s="89">
        <f t="shared" si="150"/>
        <v>0</v>
      </c>
      <c r="F320" s="89">
        <f t="shared" si="150"/>
        <v>0</v>
      </c>
      <c r="G320" s="89">
        <f t="shared" si="150"/>
        <v>0</v>
      </c>
      <c r="H320" s="89">
        <f t="shared" si="150"/>
        <v>0</v>
      </c>
      <c r="I320" s="89">
        <f t="shared" si="150"/>
        <v>0</v>
      </c>
      <c r="J320" s="89">
        <f t="shared" si="150"/>
        <v>0</v>
      </c>
      <c r="K320" s="90">
        <f t="shared" si="126"/>
        <v>0</v>
      </c>
    </row>
    <row r="321" spans="2:11">
      <c r="B321" s="92">
        <v>3441</v>
      </c>
      <c r="C321" s="93" t="s">
        <v>487</v>
      </c>
      <c r="D321" s="94"/>
      <c r="E321" s="94"/>
      <c r="F321" s="95">
        <f>+D321+E321</f>
        <v>0</v>
      </c>
      <c r="G321" s="94"/>
      <c r="H321" s="94"/>
      <c r="I321" s="95">
        <f>+G321+H321+J321</f>
        <v>0</v>
      </c>
      <c r="J321" s="94"/>
      <c r="K321" s="90">
        <f t="shared" si="126"/>
        <v>0</v>
      </c>
    </row>
    <row r="322" spans="2:11">
      <c r="B322" s="87">
        <v>3450</v>
      </c>
      <c r="C322" s="91" t="s">
        <v>488</v>
      </c>
      <c r="D322" s="89">
        <f t="shared" ref="D322:J322" si="151">D323</f>
        <v>70000</v>
      </c>
      <c r="E322" s="89">
        <f t="shared" si="151"/>
        <v>-30684.19</v>
      </c>
      <c r="F322" s="89">
        <f t="shared" si="151"/>
        <v>39315.81</v>
      </c>
      <c r="G322" s="89">
        <f t="shared" si="151"/>
        <v>0</v>
      </c>
      <c r="H322" s="89">
        <f t="shared" si="151"/>
        <v>0</v>
      </c>
      <c r="I322" s="89">
        <f t="shared" si="151"/>
        <v>39315.81</v>
      </c>
      <c r="J322" s="89">
        <f t="shared" si="151"/>
        <v>0</v>
      </c>
      <c r="K322" s="90">
        <f t="shared" si="126"/>
        <v>0</v>
      </c>
    </row>
    <row r="323" spans="2:11">
      <c r="B323" s="92">
        <v>3451</v>
      </c>
      <c r="C323" s="93" t="s">
        <v>304</v>
      </c>
      <c r="D323" s="94">
        <v>70000</v>
      </c>
      <c r="E323" s="94">
        <v>-30684.19</v>
      </c>
      <c r="F323" s="95">
        <f>+D323+E323</f>
        <v>39315.81</v>
      </c>
      <c r="G323" s="94"/>
      <c r="H323" s="94"/>
      <c r="I323" s="95">
        <v>39315.81</v>
      </c>
      <c r="J323" s="94"/>
      <c r="K323" s="90">
        <f t="shared" si="126"/>
        <v>0</v>
      </c>
    </row>
    <row r="324" spans="2:11">
      <c r="B324" s="87">
        <v>3460</v>
      </c>
      <c r="C324" s="91" t="s">
        <v>489</v>
      </c>
      <c r="D324" s="89">
        <f t="shared" ref="D324:J324" si="152">D325</f>
        <v>0</v>
      </c>
      <c r="E324" s="89">
        <f t="shared" si="152"/>
        <v>0</v>
      </c>
      <c r="F324" s="89">
        <f t="shared" si="152"/>
        <v>0</v>
      </c>
      <c r="G324" s="89">
        <f t="shared" si="152"/>
        <v>0</v>
      </c>
      <c r="H324" s="89">
        <f t="shared" si="152"/>
        <v>0</v>
      </c>
      <c r="I324" s="89">
        <f t="shared" si="152"/>
        <v>0</v>
      </c>
      <c r="J324" s="89">
        <f t="shared" si="152"/>
        <v>0</v>
      </c>
      <c r="K324" s="90">
        <f t="shared" si="126"/>
        <v>0</v>
      </c>
    </row>
    <row r="325" spans="2:11">
      <c r="B325" s="92">
        <v>3461</v>
      </c>
      <c r="C325" s="93" t="s">
        <v>490</v>
      </c>
      <c r="D325" s="94"/>
      <c r="E325" s="94"/>
      <c r="F325" s="95">
        <f>+D325+E325</f>
        <v>0</v>
      </c>
      <c r="G325" s="94"/>
      <c r="H325" s="94"/>
      <c r="I325" s="95">
        <f>+G325+H325+J325</f>
        <v>0</v>
      </c>
      <c r="J325" s="94"/>
      <c r="K325" s="90">
        <f t="shared" si="126"/>
        <v>0</v>
      </c>
    </row>
    <row r="326" spans="2:11">
      <c r="B326" s="87">
        <v>3470</v>
      </c>
      <c r="C326" s="91" t="s">
        <v>491</v>
      </c>
      <c r="D326" s="89">
        <f t="shared" ref="D326:J326" si="153">D327</f>
        <v>0</v>
      </c>
      <c r="E326" s="89">
        <f t="shared" si="153"/>
        <v>0</v>
      </c>
      <c r="F326" s="89">
        <f t="shared" si="153"/>
        <v>0</v>
      </c>
      <c r="G326" s="89">
        <f t="shared" si="153"/>
        <v>0</v>
      </c>
      <c r="H326" s="89">
        <f t="shared" si="153"/>
        <v>0</v>
      </c>
      <c r="I326" s="89">
        <f t="shared" si="153"/>
        <v>0</v>
      </c>
      <c r="J326" s="89">
        <f t="shared" si="153"/>
        <v>0</v>
      </c>
      <c r="K326" s="90">
        <f t="shared" si="126"/>
        <v>0</v>
      </c>
    </row>
    <row r="327" spans="2:11">
      <c r="B327" s="92">
        <v>3471</v>
      </c>
      <c r="C327" s="93" t="s">
        <v>491</v>
      </c>
      <c r="D327" s="94"/>
      <c r="E327" s="94"/>
      <c r="F327" s="95">
        <f>+D327+E327</f>
        <v>0</v>
      </c>
      <c r="G327" s="94"/>
      <c r="H327" s="94"/>
      <c r="I327" s="95">
        <f>+G327+H327+J327</f>
        <v>0</v>
      </c>
      <c r="J327" s="94"/>
      <c r="K327" s="90">
        <f t="shared" si="126"/>
        <v>0</v>
      </c>
    </row>
    <row r="328" spans="2:11">
      <c r="B328" s="87">
        <v>3480</v>
      </c>
      <c r="C328" s="91" t="s">
        <v>492</v>
      </c>
      <c r="D328" s="89">
        <f t="shared" ref="D328:J328" si="154">D329</f>
        <v>0</v>
      </c>
      <c r="E328" s="89">
        <f t="shared" si="154"/>
        <v>0</v>
      </c>
      <c r="F328" s="89">
        <f t="shared" si="154"/>
        <v>0</v>
      </c>
      <c r="G328" s="89">
        <f t="shared" si="154"/>
        <v>0</v>
      </c>
      <c r="H328" s="89">
        <f t="shared" si="154"/>
        <v>0</v>
      </c>
      <c r="I328" s="89">
        <f t="shared" si="154"/>
        <v>0</v>
      </c>
      <c r="J328" s="89">
        <f t="shared" si="154"/>
        <v>0</v>
      </c>
      <c r="K328" s="90">
        <f t="shared" si="126"/>
        <v>0</v>
      </c>
    </row>
    <row r="329" spans="2:11">
      <c r="B329" s="92">
        <v>3481</v>
      </c>
      <c r="C329" s="93" t="s">
        <v>492</v>
      </c>
      <c r="D329" s="94"/>
      <c r="E329" s="94"/>
      <c r="F329" s="95">
        <f>+D329+E329</f>
        <v>0</v>
      </c>
      <c r="G329" s="94"/>
      <c r="H329" s="94"/>
      <c r="I329" s="95">
        <f>+G329+H329+J329</f>
        <v>0</v>
      </c>
      <c r="J329" s="94"/>
      <c r="K329" s="90">
        <f t="shared" si="126"/>
        <v>0</v>
      </c>
    </row>
    <row r="330" spans="2:11">
      <c r="B330" s="87">
        <v>3490</v>
      </c>
      <c r="C330" s="91" t="s">
        <v>493</v>
      </c>
      <c r="D330" s="89">
        <f t="shared" ref="D330:J330" si="155">D331</f>
        <v>0</v>
      </c>
      <c r="E330" s="89">
        <f t="shared" si="155"/>
        <v>0</v>
      </c>
      <c r="F330" s="89">
        <f t="shared" si="155"/>
        <v>0</v>
      </c>
      <c r="G330" s="89">
        <f t="shared" si="155"/>
        <v>0</v>
      </c>
      <c r="H330" s="89">
        <f t="shared" si="155"/>
        <v>0</v>
      </c>
      <c r="I330" s="89">
        <f t="shared" si="155"/>
        <v>0</v>
      </c>
      <c r="J330" s="89">
        <f t="shared" si="155"/>
        <v>0</v>
      </c>
      <c r="K330" s="90">
        <f t="shared" si="126"/>
        <v>0</v>
      </c>
    </row>
    <row r="331" spans="2:11">
      <c r="B331" s="92">
        <v>3491</v>
      </c>
      <c r="C331" s="93" t="s">
        <v>493</v>
      </c>
      <c r="D331" s="94"/>
      <c r="E331" s="94"/>
      <c r="F331" s="95">
        <f>+D331+E331</f>
        <v>0</v>
      </c>
      <c r="G331" s="94"/>
      <c r="H331" s="94"/>
      <c r="I331" s="95">
        <f>+G331+H331+J331</f>
        <v>0</v>
      </c>
      <c r="J331" s="94"/>
      <c r="K331" s="90">
        <f t="shared" si="126"/>
        <v>0</v>
      </c>
    </row>
    <row r="332" spans="2:11" ht="13.5" customHeight="1">
      <c r="B332" s="87">
        <v>3500</v>
      </c>
      <c r="C332" s="99" t="s">
        <v>494</v>
      </c>
      <c r="D332" s="89">
        <f>D333+D336+D338+D341+D343+D345+D347+D349+D351</f>
        <v>296192</v>
      </c>
      <c r="E332" s="89">
        <f t="shared" ref="E332:J332" si="156">E333+E336+E338+E341+E343+E345+E347+E349+E351</f>
        <v>-73125.279999999999</v>
      </c>
      <c r="F332" s="89">
        <f t="shared" si="156"/>
        <v>223066.71999999997</v>
      </c>
      <c r="G332" s="89">
        <f t="shared" si="156"/>
        <v>0</v>
      </c>
      <c r="H332" s="89">
        <f t="shared" si="156"/>
        <v>0</v>
      </c>
      <c r="I332" s="89">
        <f t="shared" si="156"/>
        <v>217174.72</v>
      </c>
      <c r="J332" s="89">
        <f t="shared" si="156"/>
        <v>0</v>
      </c>
      <c r="K332" s="90">
        <f t="shared" si="126"/>
        <v>5891.9999999999709</v>
      </c>
    </row>
    <row r="333" spans="2:11">
      <c r="B333" s="87">
        <v>3510</v>
      </c>
      <c r="C333" s="91" t="s">
        <v>495</v>
      </c>
      <c r="D333" s="89">
        <f>SUM(D334:D335)</f>
        <v>0</v>
      </c>
      <c r="E333" s="89">
        <f t="shared" ref="E333:J333" si="157">SUM(E334:E335)</f>
        <v>0</v>
      </c>
      <c r="F333" s="89">
        <f t="shared" si="157"/>
        <v>0</v>
      </c>
      <c r="G333" s="89">
        <f t="shared" si="157"/>
        <v>0</v>
      </c>
      <c r="H333" s="89">
        <f t="shared" si="157"/>
        <v>0</v>
      </c>
      <c r="I333" s="89">
        <f t="shared" si="157"/>
        <v>0</v>
      </c>
      <c r="J333" s="89">
        <f t="shared" si="157"/>
        <v>0</v>
      </c>
      <c r="K333" s="90">
        <f t="shared" si="126"/>
        <v>0</v>
      </c>
    </row>
    <row r="334" spans="2:11">
      <c r="B334" s="92">
        <v>3511</v>
      </c>
      <c r="C334" s="93" t="s">
        <v>496</v>
      </c>
      <c r="D334" s="94"/>
      <c r="E334" s="94"/>
      <c r="F334" s="95">
        <f>+D334+E334</f>
        <v>0</v>
      </c>
      <c r="G334" s="94"/>
      <c r="H334" s="94"/>
      <c r="I334" s="95">
        <f>+G334+H334+J334</f>
        <v>0</v>
      </c>
      <c r="J334" s="94"/>
      <c r="K334" s="90">
        <f t="shared" si="126"/>
        <v>0</v>
      </c>
    </row>
    <row r="335" spans="2:11">
      <c r="B335" s="92">
        <v>3512</v>
      </c>
      <c r="C335" s="93" t="s">
        <v>497</v>
      </c>
      <c r="D335" s="94"/>
      <c r="E335" s="94"/>
      <c r="F335" s="95">
        <f>+D335+E335</f>
        <v>0</v>
      </c>
      <c r="G335" s="94"/>
      <c r="H335" s="94"/>
      <c r="I335" s="95">
        <f>+G335+H335+J335</f>
        <v>0</v>
      </c>
      <c r="J335" s="94"/>
      <c r="K335" s="90">
        <f t="shared" si="126"/>
        <v>0</v>
      </c>
    </row>
    <row r="336" spans="2:11" ht="25.5" customHeight="1">
      <c r="B336" s="87">
        <v>3520</v>
      </c>
      <c r="C336" s="91" t="s">
        <v>498</v>
      </c>
      <c r="D336" s="89">
        <f t="shared" ref="D336:J336" si="158">D337</f>
        <v>0</v>
      </c>
      <c r="E336" s="89">
        <f t="shared" si="158"/>
        <v>0</v>
      </c>
      <c r="F336" s="89">
        <f t="shared" si="158"/>
        <v>0</v>
      </c>
      <c r="G336" s="89">
        <f t="shared" si="158"/>
        <v>0</v>
      </c>
      <c r="H336" s="89">
        <f t="shared" si="158"/>
        <v>0</v>
      </c>
      <c r="I336" s="89">
        <f t="shared" si="158"/>
        <v>0</v>
      </c>
      <c r="J336" s="89">
        <f t="shared" si="158"/>
        <v>0</v>
      </c>
      <c r="K336" s="90">
        <f t="shared" si="126"/>
        <v>0</v>
      </c>
    </row>
    <row r="337" spans="2:11">
      <c r="B337" s="92">
        <v>3521</v>
      </c>
      <c r="C337" s="93" t="s">
        <v>499</v>
      </c>
      <c r="D337" s="94"/>
      <c r="E337" s="94"/>
      <c r="F337" s="95">
        <f>+D337+E337</f>
        <v>0</v>
      </c>
      <c r="G337" s="94"/>
      <c r="H337" s="94"/>
      <c r="I337" s="95">
        <f>+G337+H337+J337</f>
        <v>0</v>
      </c>
      <c r="J337" s="94"/>
      <c r="K337" s="90">
        <f t="shared" ref="K337:K404" si="159">F337-I337</f>
        <v>0</v>
      </c>
    </row>
    <row r="338" spans="2:11" ht="25.5" customHeight="1">
      <c r="B338" s="87">
        <v>3530</v>
      </c>
      <c r="C338" s="91" t="s">
        <v>500</v>
      </c>
      <c r="D338" s="89">
        <f>SUM(D339:D340)</f>
        <v>0</v>
      </c>
      <c r="E338" s="89">
        <f t="shared" ref="E338:J338" si="160">SUM(E339:E340)</f>
        <v>10187.799999999999</v>
      </c>
      <c r="F338" s="89">
        <f t="shared" si="160"/>
        <v>10187.799999999999</v>
      </c>
      <c r="G338" s="89">
        <f t="shared" si="160"/>
        <v>0</v>
      </c>
      <c r="H338" s="89">
        <f t="shared" si="160"/>
        <v>0</v>
      </c>
      <c r="I338" s="89">
        <f t="shared" si="160"/>
        <v>10187.799999999999</v>
      </c>
      <c r="J338" s="89">
        <f t="shared" si="160"/>
        <v>0</v>
      </c>
      <c r="K338" s="90">
        <f t="shared" si="159"/>
        <v>0</v>
      </c>
    </row>
    <row r="339" spans="2:11" ht="22.5">
      <c r="B339" s="92">
        <v>3531</v>
      </c>
      <c r="C339" s="299" t="s">
        <v>501</v>
      </c>
      <c r="D339" s="94"/>
      <c r="E339" s="94">
        <v>10187.799999999999</v>
      </c>
      <c r="F339" s="95">
        <f>+D339+E339</f>
        <v>10187.799999999999</v>
      </c>
      <c r="G339" s="94"/>
      <c r="H339" s="94"/>
      <c r="I339" s="95">
        <v>10187.799999999999</v>
      </c>
      <c r="J339" s="94"/>
      <c r="K339" s="90">
        <f t="shared" si="159"/>
        <v>0</v>
      </c>
    </row>
    <row r="340" spans="2:11">
      <c r="B340" s="92">
        <v>3532</v>
      </c>
      <c r="C340" s="93" t="s">
        <v>502</v>
      </c>
      <c r="D340" s="94"/>
      <c r="E340" s="94"/>
      <c r="F340" s="95">
        <f>+D340+E340</f>
        <v>0</v>
      </c>
      <c r="G340" s="94"/>
      <c r="H340" s="94"/>
      <c r="I340" s="95">
        <f>+G340+H340+J340</f>
        <v>0</v>
      </c>
      <c r="J340" s="94"/>
      <c r="K340" s="90">
        <f t="shared" si="159"/>
        <v>0</v>
      </c>
    </row>
    <row r="341" spans="2:11" ht="22.5">
      <c r="B341" s="87">
        <v>3540</v>
      </c>
      <c r="C341" s="91" t="s">
        <v>503</v>
      </c>
      <c r="D341" s="89">
        <f t="shared" ref="D341:J341" si="161">D342</f>
        <v>0</v>
      </c>
      <c r="E341" s="89">
        <f t="shared" si="161"/>
        <v>0</v>
      </c>
      <c r="F341" s="89">
        <f t="shared" si="161"/>
        <v>0</v>
      </c>
      <c r="G341" s="89">
        <f t="shared" si="161"/>
        <v>0</v>
      </c>
      <c r="H341" s="89">
        <f t="shared" si="161"/>
        <v>0</v>
      </c>
      <c r="I341" s="89">
        <f t="shared" si="161"/>
        <v>0</v>
      </c>
      <c r="J341" s="89">
        <f t="shared" si="161"/>
        <v>0</v>
      </c>
      <c r="K341" s="90">
        <f t="shared" si="159"/>
        <v>0</v>
      </c>
    </row>
    <row r="342" spans="2:11">
      <c r="B342" s="92">
        <v>3541</v>
      </c>
      <c r="C342" s="93" t="s">
        <v>504</v>
      </c>
      <c r="D342" s="94"/>
      <c r="E342" s="94"/>
      <c r="F342" s="95">
        <f>+D342+E342</f>
        <v>0</v>
      </c>
      <c r="G342" s="94"/>
      <c r="H342" s="94"/>
      <c r="I342" s="95">
        <f>+G342+H342+J342</f>
        <v>0</v>
      </c>
      <c r="J342" s="94"/>
      <c r="K342" s="90">
        <f t="shared" si="159"/>
        <v>0</v>
      </c>
    </row>
    <row r="343" spans="2:11">
      <c r="B343" s="87">
        <v>3550</v>
      </c>
      <c r="C343" s="91" t="s">
        <v>505</v>
      </c>
      <c r="D343" s="89">
        <f>+D344</f>
        <v>286480</v>
      </c>
      <c r="E343" s="89">
        <f>+E344</f>
        <v>-79493.08</v>
      </c>
      <c r="F343" s="89">
        <f>F344</f>
        <v>206986.91999999998</v>
      </c>
      <c r="G343" s="89">
        <f>G344</f>
        <v>0</v>
      </c>
      <c r="H343" s="89">
        <f>H344</f>
        <v>0</v>
      </c>
      <c r="I343" s="89">
        <f>I344</f>
        <v>206986.92</v>
      </c>
      <c r="J343" s="89">
        <f>J344</f>
        <v>0</v>
      </c>
      <c r="K343" s="90">
        <f t="shared" si="159"/>
        <v>0</v>
      </c>
    </row>
    <row r="344" spans="2:11">
      <c r="B344" s="92">
        <v>3551</v>
      </c>
      <c r="C344" s="93" t="s">
        <v>506</v>
      </c>
      <c r="D344" s="94">
        <v>286480</v>
      </c>
      <c r="E344" s="94">
        <v>-79493.08</v>
      </c>
      <c r="F344" s="95">
        <f>+D344+E344</f>
        <v>206986.91999999998</v>
      </c>
      <c r="G344" s="94"/>
      <c r="H344" s="94"/>
      <c r="I344" s="95">
        <v>206986.92</v>
      </c>
      <c r="J344" s="94"/>
      <c r="K344" s="90">
        <f>F344-I344</f>
        <v>0</v>
      </c>
    </row>
    <row r="345" spans="2:11">
      <c r="B345" s="87">
        <v>3560</v>
      </c>
      <c r="C345" s="91" t="s">
        <v>507</v>
      </c>
      <c r="D345" s="89">
        <f t="shared" ref="D345:J345" si="162">D346</f>
        <v>0</v>
      </c>
      <c r="E345" s="89">
        <f t="shared" si="162"/>
        <v>0</v>
      </c>
      <c r="F345" s="89">
        <f t="shared" si="162"/>
        <v>0</v>
      </c>
      <c r="G345" s="89">
        <f t="shared" si="162"/>
        <v>0</v>
      </c>
      <c r="H345" s="89">
        <f t="shared" si="162"/>
        <v>0</v>
      </c>
      <c r="I345" s="89">
        <f t="shared" si="162"/>
        <v>0</v>
      </c>
      <c r="J345" s="89">
        <f t="shared" si="162"/>
        <v>0</v>
      </c>
      <c r="K345" s="90">
        <f t="shared" si="159"/>
        <v>0</v>
      </c>
    </row>
    <row r="346" spans="2:11">
      <c r="B346" s="92">
        <v>3561</v>
      </c>
      <c r="C346" s="93" t="s">
        <v>1085</v>
      </c>
      <c r="D346" s="94"/>
      <c r="E346" s="94"/>
      <c r="F346" s="95">
        <f>+D346+E346</f>
        <v>0</v>
      </c>
      <c r="G346" s="94"/>
      <c r="H346" s="94"/>
      <c r="I346" s="95">
        <f>+G346+H346+J346</f>
        <v>0</v>
      </c>
      <c r="J346" s="94"/>
      <c r="K346" s="90">
        <f t="shared" si="159"/>
        <v>0</v>
      </c>
    </row>
    <row r="347" spans="2:11" ht="22.5">
      <c r="B347" s="87">
        <v>3570</v>
      </c>
      <c r="C347" s="91" t="s">
        <v>508</v>
      </c>
      <c r="D347" s="89">
        <f t="shared" ref="D347:J347" si="163">D348</f>
        <v>0</v>
      </c>
      <c r="E347" s="89">
        <f t="shared" si="163"/>
        <v>0</v>
      </c>
      <c r="F347" s="89">
        <f t="shared" si="163"/>
        <v>0</v>
      </c>
      <c r="G347" s="89">
        <f t="shared" si="163"/>
        <v>0</v>
      </c>
      <c r="H347" s="89">
        <f t="shared" si="163"/>
        <v>0</v>
      </c>
      <c r="I347" s="89">
        <f t="shared" si="163"/>
        <v>0</v>
      </c>
      <c r="J347" s="89">
        <f t="shared" si="163"/>
        <v>0</v>
      </c>
      <c r="K347" s="90">
        <f t="shared" si="159"/>
        <v>0</v>
      </c>
    </row>
    <row r="348" spans="2:11">
      <c r="B348" s="92">
        <v>3571</v>
      </c>
      <c r="C348" s="93" t="s">
        <v>509</v>
      </c>
      <c r="D348" s="94"/>
      <c r="E348" s="94"/>
      <c r="F348" s="95">
        <f>+D348+E348</f>
        <v>0</v>
      </c>
      <c r="G348" s="94"/>
      <c r="H348" s="94"/>
      <c r="I348" s="95">
        <f>+G348+H348+J348</f>
        <v>0</v>
      </c>
      <c r="J348" s="94"/>
      <c r="K348" s="90">
        <f t="shared" si="159"/>
        <v>0</v>
      </c>
    </row>
    <row r="349" spans="2:11">
      <c r="B349" s="87">
        <v>3580</v>
      </c>
      <c r="C349" s="91" t="s">
        <v>510</v>
      </c>
      <c r="D349" s="89">
        <f t="shared" ref="D349:J349" si="164">D350</f>
        <v>2000</v>
      </c>
      <c r="E349" s="89">
        <f t="shared" si="164"/>
        <v>0</v>
      </c>
      <c r="F349" s="89">
        <f t="shared" si="164"/>
        <v>2000</v>
      </c>
      <c r="G349" s="89">
        <f t="shared" si="164"/>
        <v>0</v>
      </c>
      <c r="H349" s="89">
        <f t="shared" si="164"/>
        <v>0</v>
      </c>
      <c r="I349" s="89">
        <f t="shared" si="164"/>
        <v>0</v>
      </c>
      <c r="J349" s="89">
        <f t="shared" si="164"/>
        <v>0</v>
      </c>
      <c r="K349" s="90">
        <f t="shared" si="159"/>
        <v>2000</v>
      </c>
    </row>
    <row r="350" spans="2:11">
      <c r="B350" s="92">
        <v>3581</v>
      </c>
      <c r="C350" s="93" t="s">
        <v>511</v>
      </c>
      <c r="D350" s="94">
        <v>2000</v>
      </c>
      <c r="E350" s="94"/>
      <c r="F350" s="95">
        <f>+D350+E350</f>
        <v>2000</v>
      </c>
      <c r="G350" s="94"/>
      <c r="H350" s="94"/>
      <c r="I350" s="95">
        <f>+G350+H350+J350</f>
        <v>0</v>
      </c>
      <c r="J350" s="94"/>
      <c r="K350" s="90">
        <f t="shared" si="159"/>
        <v>2000</v>
      </c>
    </row>
    <row r="351" spans="2:11">
      <c r="B351" s="87">
        <v>3590</v>
      </c>
      <c r="C351" s="91" t="s">
        <v>512</v>
      </c>
      <c r="D351" s="89">
        <f t="shared" ref="D351:J351" si="165">D352</f>
        <v>7712</v>
      </c>
      <c r="E351" s="89">
        <f t="shared" si="165"/>
        <v>-3820</v>
      </c>
      <c r="F351" s="89">
        <f t="shared" si="165"/>
        <v>3892</v>
      </c>
      <c r="G351" s="89">
        <f t="shared" si="165"/>
        <v>0</v>
      </c>
      <c r="H351" s="89">
        <f t="shared" si="165"/>
        <v>0</v>
      </c>
      <c r="I351" s="89">
        <f t="shared" si="165"/>
        <v>0</v>
      </c>
      <c r="J351" s="89">
        <f t="shared" si="165"/>
        <v>0</v>
      </c>
      <c r="K351" s="90">
        <f t="shared" si="159"/>
        <v>3892</v>
      </c>
    </row>
    <row r="352" spans="2:11">
      <c r="B352" s="92">
        <v>3591</v>
      </c>
      <c r="C352" s="93" t="s">
        <v>513</v>
      </c>
      <c r="D352" s="94">
        <v>7712</v>
      </c>
      <c r="E352" s="94">
        <v>-3820</v>
      </c>
      <c r="F352" s="95">
        <f>+D352+E352</f>
        <v>3892</v>
      </c>
      <c r="G352" s="94"/>
      <c r="H352" s="94"/>
      <c r="I352" s="95">
        <f>+G352+H352+J352</f>
        <v>0</v>
      </c>
      <c r="J352" s="94"/>
      <c r="K352" s="90">
        <f t="shared" si="159"/>
        <v>3892</v>
      </c>
    </row>
    <row r="353" spans="2:11">
      <c r="B353" s="87">
        <v>3600</v>
      </c>
      <c r="C353" s="107" t="s">
        <v>514</v>
      </c>
      <c r="D353" s="89">
        <f t="shared" ref="D353:J353" si="166">D354+D357+D359+D361+D363+D365+D367</f>
        <v>0</v>
      </c>
      <c r="E353" s="89">
        <f t="shared" si="166"/>
        <v>0</v>
      </c>
      <c r="F353" s="89">
        <f t="shared" si="166"/>
        <v>0</v>
      </c>
      <c r="G353" s="89">
        <f t="shared" si="166"/>
        <v>0</v>
      </c>
      <c r="H353" s="89">
        <f t="shared" si="166"/>
        <v>0</v>
      </c>
      <c r="I353" s="89">
        <f t="shared" si="166"/>
        <v>0</v>
      </c>
      <c r="J353" s="89">
        <f t="shared" si="166"/>
        <v>0</v>
      </c>
      <c r="K353" s="90">
        <f t="shared" si="159"/>
        <v>0</v>
      </c>
    </row>
    <row r="354" spans="2:11" ht="22.5">
      <c r="B354" s="87">
        <v>3610</v>
      </c>
      <c r="C354" s="91" t="s">
        <v>515</v>
      </c>
      <c r="D354" s="89">
        <f>SUM(D355:D356)</f>
        <v>0</v>
      </c>
      <c r="E354" s="89">
        <f t="shared" ref="E354:J354" si="167">SUM(E355:E356)</f>
        <v>0</v>
      </c>
      <c r="F354" s="89">
        <f t="shared" si="167"/>
        <v>0</v>
      </c>
      <c r="G354" s="89">
        <f t="shared" si="167"/>
        <v>0</v>
      </c>
      <c r="H354" s="89">
        <f t="shared" si="167"/>
        <v>0</v>
      </c>
      <c r="I354" s="89">
        <f t="shared" si="167"/>
        <v>0</v>
      </c>
      <c r="J354" s="89">
        <f t="shared" si="167"/>
        <v>0</v>
      </c>
      <c r="K354" s="90">
        <f t="shared" si="159"/>
        <v>0</v>
      </c>
    </row>
    <row r="355" spans="2:11" ht="15" customHeight="1">
      <c r="B355" s="92">
        <v>3611</v>
      </c>
      <c r="C355" s="93" t="s">
        <v>516</v>
      </c>
      <c r="D355" s="94"/>
      <c r="E355" s="94"/>
      <c r="F355" s="95">
        <f>+D355+E355</f>
        <v>0</v>
      </c>
      <c r="G355" s="94"/>
      <c r="H355" s="94"/>
      <c r="I355" s="95">
        <f>+G355+H355+J355</f>
        <v>0</v>
      </c>
      <c r="J355" s="94"/>
      <c r="K355" s="90">
        <f t="shared" si="159"/>
        <v>0</v>
      </c>
    </row>
    <row r="356" spans="2:11" ht="14.25" customHeight="1">
      <c r="B356" s="92">
        <v>3612</v>
      </c>
      <c r="C356" s="93" t="s">
        <v>517</v>
      </c>
      <c r="D356" s="94"/>
      <c r="E356" s="94"/>
      <c r="F356" s="95">
        <f>+D356+E356</f>
        <v>0</v>
      </c>
      <c r="G356" s="94"/>
      <c r="H356" s="94"/>
      <c r="I356" s="95">
        <f>+G356+H356+J356</f>
        <v>0</v>
      </c>
      <c r="J356" s="94"/>
      <c r="K356" s="90">
        <f t="shared" si="159"/>
        <v>0</v>
      </c>
    </row>
    <row r="357" spans="2:11" ht="25.5" customHeight="1">
      <c r="B357" s="87">
        <v>3620</v>
      </c>
      <c r="C357" s="91" t="s">
        <v>518</v>
      </c>
      <c r="D357" s="89">
        <f t="shared" ref="D357:J357" si="168">D358</f>
        <v>0</v>
      </c>
      <c r="E357" s="89">
        <f t="shared" si="168"/>
        <v>0</v>
      </c>
      <c r="F357" s="89">
        <f t="shared" si="168"/>
        <v>0</v>
      </c>
      <c r="G357" s="89">
        <f t="shared" si="168"/>
        <v>0</v>
      </c>
      <c r="H357" s="89">
        <f t="shared" si="168"/>
        <v>0</v>
      </c>
      <c r="I357" s="89">
        <f t="shared" si="168"/>
        <v>0</v>
      </c>
      <c r="J357" s="89">
        <f t="shared" si="168"/>
        <v>0</v>
      </c>
      <c r="K357" s="90">
        <f t="shared" si="159"/>
        <v>0</v>
      </c>
    </row>
    <row r="358" spans="2:11" ht="15.75" customHeight="1">
      <c r="B358" s="92">
        <v>3621</v>
      </c>
      <c r="C358" s="93" t="s">
        <v>519</v>
      </c>
      <c r="D358" s="94"/>
      <c r="E358" s="94"/>
      <c r="F358" s="95">
        <f>+D358+E358</f>
        <v>0</v>
      </c>
      <c r="G358" s="94"/>
      <c r="H358" s="94"/>
      <c r="I358" s="95">
        <f>+G358+H358+J358</f>
        <v>0</v>
      </c>
      <c r="J358" s="94"/>
      <c r="K358" s="90">
        <f t="shared" si="159"/>
        <v>0</v>
      </c>
    </row>
    <row r="359" spans="2:11" ht="24.75" customHeight="1">
      <c r="B359" s="87">
        <v>3630</v>
      </c>
      <c r="C359" s="91" t="s">
        <v>520</v>
      </c>
      <c r="D359" s="89">
        <f t="shared" ref="D359:J359" si="169">D360</f>
        <v>0</v>
      </c>
      <c r="E359" s="89">
        <f t="shared" si="169"/>
        <v>0</v>
      </c>
      <c r="F359" s="89">
        <f t="shared" si="169"/>
        <v>0</v>
      </c>
      <c r="G359" s="89">
        <f t="shared" si="169"/>
        <v>0</v>
      </c>
      <c r="H359" s="89">
        <f t="shared" si="169"/>
        <v>0</v>
      </c>
      <c r="I359" s="89">
        <f t="shared" si="169"/>
        <v>0</v>
      </c>
      <c r="J359" s="89">
        <f t="shared" si="169"/>
        <v>0</v>
      </c>
      <c r="K359" s="90">
        <f t="shared" si="159"/>
        <v>0</v>
      </c>
    </row>
    <row r="360" spans="2:11" ht="14.25" customHeight="1">
      <c r="B360" s="92">
        <v>3631</v>
      </c>
      <c r="C360" s="93" t="s">
        <v>520</v>
      </c>
      <c r="D360" s="94"/>
      <c r="E360" s="94"/>
      <c r="F360" s="95">
        <f>+D360+E360</f>
        <v>0</v>
      </c>
      <c r="G360" s="94"/>
      <c r="H360" s="94"/>
      <c r="I360" s="95">
        <f>+G360+H360+J360</f>
        <v>0</v>
      </c>
      <c r="J360" s="94"/>
      <c r="K360" s="90">
        <f t="shared" si="159"/>
        <v>0</v>
      </c>
    </row>
    <row r="361" spans="2:11" ht="15" customHeight="1">
      <c r="B361" s="87">
        <v>3640</v>
      </c>
      <c r="C361" s="91" t="s">
        <v>521</v>
      </c>
      <c r="D361" s="89">
        <f t="shared" ref="D361:J361" si="170">D362</f>
        <v>0</v>
      </c>
      <c r="E361" s="89">
        <f t="shared" si="170"/>
        <v>0</v>
      </c>
      <c r="F361" s="89">
        <f t="shared" si="170"/>
        <v>0</v>
      </c>
      <c r="G361" s="89">
        <f t="shared" si="170"/>
        <v>0</v>
      </c>
      <c r="H361" s="89">
        <f t="shared" si="170"/>
        <v>0</v>
      </c>
      <c r="I361" s="89">
        <f t="shared" si="170"/>
        <v>0</v>
      </c>
      <c r="J361" s="89">
        <f t="shared" si="170"/>
        <v>0</v>
      </c>
      <c r="K361" s="90">
        <f t="shared" si="159"/>
        <v>0</v>
      </c>
    </row>
    <row r="362" spans="2:11">
      <c r="B362" s="92">
        <v>3641</v>
      </c>
      <c r="C362" s="93" t="s">
        <v>522</v>
      </c>
      <c r="D362" s="94"/>
      <c r="E362" s="94"/>
      <c r="F362" s="95">
        <f>+D362+E362</f>
        <v>0</v>
      </c>
      <c r="G362" s="94"/>
      <c r="H362" s="94"/>
      <c r="I362" s="95">
        <f>+G362+H362+J362</f>
        <v>0</v>
      </c>
      <c r="J362" s="94"/>
      <c r="K362" s="90">
        <f t="shared" si="159"/>
        <v>0</v>
      </c>
    </row>
    <row r="363" spans="2:11">
      <c r="B363" s="87">
        <v>3650</v>
      </c>
      <c r="C363" s="91" t="s">
        <v>523</v>
      </c>
      <c r="D363" s="89">
        <f t="shared" ref="D363:J363" si="171">D364</f>
        <v>0</v>
      </c>
      <c r="E363" s="89">
        <f t="shared" si="171"/>
        <v>0</v>
      </c>
      <c r="F363" s="89">
        <f t="shared" si="171"/>
        <v>0</v>
      </c>
      <c r="G363" s="89">
        <f t="shared" si="171"/>
        <v>0</v>
      </c>
      <c r="H363" s="89">
        <f t="shared" si="171"/>
        <v>0</v>
      </c>
      <c r="I363" s="89">
        <f t="shared" si="171"/>
        <v>0</v>
      </c>
      <c r="J363" s="89">
        <f t="shared" si="171"/>
        <v>0</v>
      </c>
      <c r="K363" s="90">
        <f t="shared" si="159"/>
        <v>0</v>
      </c>
    </row>
    <row r="364" spans="2:11">
      <c r="B364" s="92">
        <v>3651</v>
      </c>
      <c r="C364" s="93" t="s">
        <v>524</v>
      </c>
      <c r="D364" s="94"/>
      <c r="E364" s="94"/>
      <c r="F364" s="95">
        <f>+D364+E364</f>
        <v>0</v>
      </c>
      <c r="G364" s="94"/>
      <c r="H364" s="94"/>
      <c r="I364" s="95">
        <f>+G364+H364+J364</f>
        <v>0</v>
      </c>
      <c r="J364" s="94"/>
      <c r="K364" s="90">
        <f t="shared" si="159"/>
        <v>0</v>
      </c>
    </row>
    <row r="365" spans="2:11" ht="25.5" customHeight="1">
      <c r="B365" s="87">
        <v>3660</v>
      </c>
      <c r="C365" s="91" t="s">
        <v>525</v>
      </c>
      <c r="D365" s="89">
        <f t="shared" ref="D365:J365" si="172">D366</f>
        <v>0</v>
      </c>
      <c r="E365" s="89">
        <f t="shared" si="172"/>
        <v>0</v>
      </c>
      <c r="F365" s="89">
        <f t="shared" si="172"/>
        <v>0</v>
      </c>
      <c r="G365" s="89">
        <f t="shared" si="172"/>
        <v>0</v>
      </c>
      <c r="H365" s="89">
        <f t="shared" si="172"/>
        <v>0</v>
      </c>
      <c r="I365" s="89">
        <f t="shared" si="172"/>
        <v>0</v>
      </c>
      <c r="J365" s="89">
        <f t="shared" si="172"/>
        <v>0</v>
      </c>
      <c r="K365" s="90">
        <f t="shared" si="159"/>
        <v>0</v>
      </c>
    </row>
    <row r="366" spans="2:11">
      <c r="B366" s="92">
        <v>3661</v>
      </c>
      <c r="C366" s="93" t="s">
        <v>526</v>
      </c>
      <c r="D366" s="94"/>
      <c r="E366" s="94"/>
      <c r="F366" s="95">
        <f>+D366+E366</f>
        <v>0</v>
      </c>
      <c r="G366" s="94"/>
      <c r="H366" s="94"/>
      <c r="I366" s="95">
        <f>+G366+H366+J366</f>
        <v>0</v>
      </c>
      <c r="J366" s="94"/>
      <c r="K366" s="90">
        <f t="shared" si="159"/>
        <v>0</v>
      </c>
    </row>
    <row r="367" spans="2:11">
      <c r="B367" s="87">
        <v>3690</v>
      </c>
      <c r="C367" s="91" t="s">
        <v>527</v>
      </c>
      <c r="D367" s="89">
        <f t="shared" ref="D367:J367" si="173">D368</f>
        <v>0</v>
      </c>
      <c r="E367" s="89">
        <f t="shared" si="173"/>
        <v>0</v>
      </c>
      <c r="F367" s="89">
        <f t="shared" si="173"/>
        <v>0</v>
      </c>
      <c r="G367" s="89">
        <f t="shared" si="173"/>
        <v>0</v>
      </c>
      <c r="H367" s="89">
        <f t="shared" si="173"/>
        <v>0</v>
      </c>
      <c r="I367" s="89">
        <f t="shared" si="173"/>
        <v>0</v>
      </c>
      <c r="J367" s="89">
        <f t="shared" si="173"/>
        <v>0</v>
      </c>
      <c r="K367" s="90">
        <f t="shared" si="159"/>
        <v>0</v>
      </c>
    </row>
    <row r="368" spans="2:11">
      <c r="B368" s="92">
        <v>3691</v>
      </c>
      <c r="C368" s="93" t="s">
        <v>527</v>
      </c>
      <c r="D368" s="94"/>
      <c r="E368" s="94"/>
      <c r="F368" s="95">
        <f>+D368+E368</f>
        <v>0</v>
      </c>
      <c r="G368" s="94"/>
      <c r="H368" s="94"/>
      <c r="I368" s="95">
        <f>+G368+H368+J368</f>
        <v>0</v>
      </c>
      <c r="J368" s="94"/>
      <c r="K368" s="90">
        <f t="shared" si="159"/>
        <v>0</v>
      </c>
    </row>
    <row r="369" spans="2:11">
      <c r="B369" s="87">
        <v>3700</v>
      </c>
      <c r="C369" s="99" t="s">
        <v>528</v>
      </c>
      <c r="D369" s="89">
        <f t="shared" ref="D369:J369" si="174">D370+D372+D374+D376+D378+D382+D386+D388+D390</f>
        <v>71516</v>
      </c>
      <c r="E369" s="89">
        <f t="shared" si="174"/>
        <v>-20715.5</v>
      </c>
      <c r="F369" s="89">
        <f t="shared" si="174"/>
        <v>50800.5</v>
      </c>
      <c r="G369" s="89">
        <f t="shared" si="174"/>
        <v>0</v>
      </c>
      <c r="H369" s="89">
        <f t="shared" si="174"/>
        <v>0</v>
      </c>
      <c r="I369" s="89">
        <f t="shared" si="174"/>
        <v>50800.5</v>
      </c>
      <c r="J369" s="89">
        <f t="shared" si="174"/>
        <v>0</v>
      </c>
      <c r="K369" s="90">
        <f t="shared" si="159"/>
        <v>0</v>
      </c>
    </row>
    <row r="370" spans="2:11">
      <c r="B370" s="87">
        <v>3710</v>
      </c>
      <c r="C370" s="91" t="s">
        <v>529</v>
      </c>
      <c r="D370" s="89">
        <f t="shared" ref="D370:J370" si="175">D371</f>
        <v>0</v>
      </c>
      <c r="E370" s="89">
        <f t="shared" si="175"/>
        <v>0</v>
      </c>
      <c r="F370" s="89">
        <f t="shared" si="175"/>
        <v>0</v>
      </c>
      <c r="G370" s="89">
        <f t="shared" si="175"/>
        <v>0</v>
      </c>
      <c r="H370" s="89">
        <f t="shared" si="175"/>
        <v>0</v>
      </c>
      <c r="I370" s="89">
        <f t="shared" si="175"/>
        <v>0</v>
      </c>
      <c r="J370" s="89">
        <f t="shared" si="175"/>
        <v>0</v>
      </c>
      <c r="K370" s="90">
        <f t="shared" si="159"/>
        <v>0</v>
      </c>
    </row>
    <row r="371" spans="2:11">
      <c r="B371" s="92">
        <v>3711</v>
      </c>
      <c r="C371" s="93" t="s">
        <v>530</v>
      </c>
      <c r="D371" s="94"/>
      <c r="E371" s="94"/>
      <c r="F371" s="95">
        <f>+D371+E371</f>
        <v>0</v>
      </c>
      <c r="G371" s="94"/>
      <c r="H371" s="94"/>
      <c r="I371" s="95">
        <f>+G371+H371+J371</f>
        <v>0</v>
      </c>
      <c r="J371" s="94"/>
      <c r="K371" s="90">
        <f t="shared" si="159"/>
        <v>0</v>
      </c>
    </row>
    <row r="372" spans="2:11">
      <c r="B372" s="87">
        <v>3720</v>
      </c>
      <c r="C372" s="91" t="s">
        <v>531</v>
      </c>
      <c r="D372" s="89">
        <f t="shared" ref="D372:J372" si="176">D373</f>
        <v>71516</v>
      </c>
      <c r="E372" s="89">
        <f t="shared" si="176"/>
        <v>-20715.5</v>
      </c>
      <c r="F372" s="89">
        <f t="shared" si="176"/>
        <v>50800.5</v>
      </c>
      <c r="G372" s="89">
        <f t="shared" si="176"/>
        <v>0</v>
      </c>
      <c r="H372" s="89">
        <f t="shared" si="176"/>
        <v>0</v>
      </c>
      <c r="I372" s="89">
        <f t="shared" si="176"/>
        <v>50800.5</v>
      </c>
      <c r="J372" s="89">
        <f t="shared" si="176"/>
        <v>0</v>
      </c>
      <c r="K372" s="90">
        <f t="shared" si="159"/>
        <v>0</v>
      </c>
    </row>
    <row r="373" spans="2:11">
      <c r="B373" s="92">
        <v>3721</v>
      </c>
      <c r="C373" s="93" t="s">
        <v>532</v>
      </c>
      <c r="D373" s="94">
        <v>71516</v>
      </c>
      <c r="E373" s="94">
        <v>-20715.5</v>
      </c>
      <c r="F373" s="95">
        <f>+D373+E373</f>
        <v>50800.5</v>
      </c>
      <c r="G373" s="94"/>
      <c r="H373" s="94"/>
      <c r="I373" s="95">
        <v>50800.5</v>
      </c>
      <c r="J373" s="94"/>
      <c r="K373" s="90">
        <f t="shared" si="159"/>
        <v>0</v>
      </c>
    </row>
    <row r="374" spans="2:11">
      <c r="B374" s="87">
        <v>3730</v>
      </c>
      <c r="C374" s="91" t="s">
        <v>533</v>
      </c>
      <c r="D374" s="89">
        <f t="shared" ref="D374:J374" si="177">D375</f>
        <v>0</v>
      </c>
      <c r="E374" s="89">
        <f t="shared" si="177"/>
        <v>0</v>
      </c>
      <c r="F374" s="89">
        <f t="shared" si="177"/>
        <v>0</v>
      </c>
      <c r="G374" s="89">
        <f t="shared" si="177"/>
        <v>0</v>
      </c>
      <c r="H374" s="89">
        <f t="shared" si="177"/>
        <v>0</v>
      </c>
      <c r="I374" s="89">
        <f t="shared" si="177"/>
        <v>0</v>
      </c>
      <c r="J374" s="89">
        <f t="shared" si="177"/>
        <v>0</v>
      </c>
      <c r="K374" s="90">
        <f t="shared" si="159"/>
        <v>0</v>
      </c>
    </row>
    <row r="375" spans="2:11">
      <c r="B375" s="92">
        <v>3731</v>
      </c>
      <c r="C375" s="93" t="s">
        <v>533</v>
      </c>
      <c r="D375" s="94"/>
      <c r="E375" s="94"/>
      <c r="F375" s="95">
        <f>+D375+E375</f>
        <v>0</v>
      </c>
      <c r="G375" s="94"/>
      <c r="H375" s="94"/>
      <c r="I375" s="95">
        <f>+G375+H375+J375</f>
        <v>0</v>
      </c>
      <c r="J375" s="94"/>
      <c r="K375" s="90">
        <f t="shared" si="159"/>
        <v>0</v>
      </c>
    </row>
    <row r="376" spans="2:11">
      <c r="B376" s="87">
        <v>3740</v>
      </c>
      <c r="C376" s="91" t="s">
        <v>534</v>
      </c>
      <c r="D376" s="89">
        <f t="shared" ref="D376:J376" si="178">D377</f>
        <v>0</v>
      </c>
      <c r="E376" s="89">
        <f t="shared" si="178"/>
        <v>0</v>
      </c>
      <c r="F376" s="89">
        <f t="shared" si="178"/>
        <v>0</v>
      </c>
      <c r="G376" s="89">
        <f t="shared" si="178"/>
        <v>0</v>
      </c>
      <c r="H376" s="89">
        <f t="shared" si="178"/>
        <v>0</v>
      </c>
      <c r="I376" s="89">
        <f t="shared" si="178"/>
        <v>0</v>
      </c>
      <c r="J376" s="89">
        <f t="shared" si="178"/>
        <v>0</v>
      </c>
      <c r="K376" s="90">
        <f t="shared" si="159"/>
        <v>0</v>
      </c>
    </row>
    <row r="377" spans="2:11">
      <c r="B377" s="92">
        <v>3741</v>
      </c>
      <c r="C377" s="93" t="s">
        <v>534</v>
      </c>
      <c r="D377" s="94"/>
      <c r="E377" s="94"/>
      <c r="F377" s="95">
        <f>+D377+E377</f>
        <v>0</v>
      </c>
      <c r="G377" s="94"/>
      <c r="H377" s="94"/>
      <c r="I377" s="95">
        <f>+G377+H377+J377</f>
        <v>0</v>
      </c>
      <c r="J377" s="94"/>
      <c r="K377" s="90">
        <f t="shared" si="159"/>
        <v>0</v>
      </c>
    </row>
    <row r="378" spans="2:11">
      <c r="B378" s="87">
        <v>3750</v>
      </c>
      <c r="C378" s="91" t="s">
        <v>535</v>
      </c>
      <c r="D378" s="89">
        <f>SUM(D379:D381)</f>
        <v>0</v>
      </c>
      <c r="E378" s="89">
        <f t="shared" ref="E378:J378" si="179">SUM(E379:E381)</f>
        <v>0</v>
      </c>
      <c r="F378" s="89">
        <f t="shared" si="179"/>
        <v>0</v>
      </c>
      <c r="G378" s="89">
        <f t="shared" si="179"/>
        <v>0</v>
      </c>
      <c r="H378" s="89">
        <f t="shared" si="179"/>
        <v>0</v>
      </c>
      <c r="I378" s="89">
        <f t="shared" si="179"/>
        <v>0</v>
      </c>
      <c r="J378" s="89">
        <f t="shared" si="179"/>
        <v>0</v>
      </c>
      <c r="K378" s="90">
        <f t="shared" si="159"/>
        <v>0</v>
      </c>
    </row>
    <row r="379" spans="2:11">
      <c r="B379" s="92">
        <v>3751</v>
      </c>
      <c r="C379" s="93" t="s">
        <v>536</v>
      </c>
      <c r="D379" s="94"/>
      <c r="E379" s="94"/>
      <c r="F379" s="95">
        <f>+D379+E379</f>
        <v>0</v>
      </c>
      <c r="G379" s="94"/>
      <c r="H379" s="94"/>
      <c r="I379" s="95">
        <f>+G379+H379+J379</f>
        <v>0</v>
      </c>
      <c r="J379" s="94"/>
      <c r="K379" s="90">
        <f t="shared" si="159"/>
        <v>0</v>
      </c>
    </row>
    <row r="380" spans="2:11">
      <c r="B380" s="92">
        <v>3752</v>
      </c>
      <c r="C380" s="93" t="s">
        <v>537</v>
      </c>
      <c r="D380" s="94"/>
      <c r="E380" s="94"/>
      <c r="F380" s="95">
        <f t="shared" ref="F380:F381" si="180">+D380+E380</f>
        <v>0</v>
      </c>
      <c r="G380" s="94"/>
      <c r="H380" s="94"/>
      <c r="I380" s="95">
        <f t="shared" ref="I380:I381" si="181">+G380+H380+J380</f>
        <v>0</v>
      </c>
      <c r="J380" s="94"/>
      <c r="K380" s="90">
        <f t="shared" si="159"/>
        <v>0</v>
      </c>
    </row>
    <row r="381" spans="2:11">
      <c r="B381" s="92">
        <v>3753</v>
      </c>
      <c r="C381" s="93" t="s">
        <v>538</v>
      </c>
      <c r="D381" s="94"/>
      <c r="E381" s="94"/>
      <c r="F381" s="95">
        <f t="shared" si="180"/>
        <v>0</v>
      </c>
      <c r="G381" s="94"/>
      <c r="H381" s="94"/>
      <c r="I381" s="95">
        <f t="shared" si="181"/>
        <v>0</v>
      </c>
      <c r="J381" s="94"/>
      <c r="K381" s="90">
        <f t="shared" si="159"/>
        <v>0</v>
      </c>
    </row>
    <row r="382" spans="2:11">
      <c r="B382" s="87">
        <v>3760</v>
      </c>
      <c r="C382" s="91" t="s">
        <v>539</v>
      </c>
      <c r="D382" s="89">
        <f>SUM(D383:D385)</f>
        <v>0</v>
      </c>
      <c r="E382" s="89">
        <f t="shared" ref="E382:J382" si="182">SUM(E383:E385)</f>
        <v>0</v>
      </c>
      <c r="F382" s="89">
        <f t="shared" si="182"/>
        <v>0</v>
      </c>
      <c r="G382" s="89">
        <f t="shared" si="182"/>
        <v>0</v>
      </c>
      <c r="H382" s="89">
        <f t="shared" si="182"/>
        <v>0</v>
      </c>
      <c r="I382" s="89">
        <f t="shared" si="182"/>
        <v>0</v>
      </c>
      <c r="J382" s="89">
        <f t="shared" si="182"/>
        <v>0</v>
      </c>
      <c r="K382" s="90">
        <f t="shared" si="159"/>
        <v>0</v>
      </c>
    </row>
    <row r="383" spans="2:11">
      <c r="B383" s="92">
        <v>3761</v>
      </c>
      <c r="C383" s="93" t="s">
        <v>540</v>
      </c>
      <c r="D383" s="94"/>
      <c r="E383" s="94"/>
      <c r="F383" s="95">
        <f>+D383+E383</f>
        <v>0</v>
      </c>
      <c r="G383" s="94"/>
      <c r="H383" s="94"/>
      <c r="I383" s="95">
        <f>+G383+H383+J383</f>
        <v>0</v>
      </c>
      <c r="J383" s="94"/>
      <c r="K383" s="90">
        <f t="shared" si="159"/>
        <v>0</v>
      </c>
    </row>
    <row r="384" spans="2:11">
      <c r="B384" s="92">
        <v>3762</v>
      </c>
      <c r="C384" s="93" t="s">
        <v>541</v>
      </c>
      <c r="D384" s="94"/>
      <c r="E384" s="94"/>
      <c r="F384" s="95">
        <f t="shared" ref="F384:F385" si="183">+D384+E384</f>
        <v>0</v>
      </c>
      <c r="G384" s="94"/>
      <c r="H384" s="94"/>
      <c r="I384" s="95">
        <f t="shared" ref="I384:I385" si="184">+G384+H384+J384</f>
        <v>0</v>
      </c>
      <c r="J384" s="94"/>
      <c r="K384" s="90">
        <f t="shared" si="159"/>
        <v>0</v>
      </c>
    </row>
    <row r="385" spans="2:11">
      <c r="B385" s="92">
        <v>3763</v>
      </c>
      <c r="C385" s="93" t="s">
        <v>542</v>
      </c>
      <c r="D385" s="94"/>
      <c r="E385" s="94"/>
      <c r="F385" s="95">
        <f t="shared" si="183"/>
        <v>0</v>
      </c>
      <c r="G385" s="94"/>
      <c r="H385" s="94"/>
      <c r="I385" s="95">
        <f t="shared" si="184"/>
        <v>0</v>
      </c>
      <c r="J385" s="94"/>
      <c r="K385" s="90">
        <f t="shared" si="159"/>
        <v>0</v>
      </c>
    </row>
    <row r="386" spans="2:11">
      <c r="B386" s="87">
        <v>3770</v>
      </c>
      <c r="C386" s="91" t="s">
        <v>543</v>
      </c>
      <c r="D386" s="89">
        <f t="shared" ref="D386:J386" si="185">D387</f>
        <v>0</v>
      </c>
      <c r="E386" s="89">
        <f t="shared" si="185"/>
        <v>0</v>
      </c>
      <c r="F386" s="89">
        <f t="shared" si="185"/>
        <v>0</v>
      </c>
      <c r="G386" s="89">
        <f t="shared" si="185"/>
        <v>0</v>
      </c>
      <c r="H386" s="89">
        <f t="shared" si="185"/>
        <v>0</v>
      </c>
      <c r="I386" s="89">
        <f t="shared" si="185"/>
        <v>0</v>
      </c>
      <c r="J386" s="89">
        <f t="shared" si="185"/>
        <v>0</v>
      </c>
      <c r="K386" s="90">
        <f t="shared" si="159"/>
        <v>0</v>
      </c>
    </row>
    <row r="387" spans="2:11">
      <c r="B387" s="92">
        <v>3771</v>
      </c>
      <c r="C387" s="93" t="s">
        <v>543</v>
      </c>
      <c r="D387" s="94"/>
      <c r="E387" s="94"/>
      <c r="F387" s="95">
        <f>+D387+E387</f>
        <v>0</v>
      </c>
      <c r="G387" s="94"/>
      <c r="H387" s="94"/>
      <c r="I387" s="95">
        <f>+G387+H387+J387</f>
        <v>0</v>
      </c>
      <c r="J387" s="94"/>
      <c r="K387" s="90">
        <f t="shared" si="159"/>
        <v>0</v>
      </c>
    </row>
    <row r="388" spans="2:11">
      <c r="B388" s="87">
        <v>3780</v>
      </c>
      <c r="C388" s="91" t="s">
        <v>544</v>
      </c>
      <c r="D388" s="89">
        <f t="shared" ref="D388:J388" si="186">D389</f>
        <v>0</v>
      </c>
      <c r="E388" s="89">
        <f t="shared" si="186"/>
        <v>0</v>
      </c>
      <c r="F388" s="89">
        <f t="shared" si="186"/>
        <v>0</v>
      </c>
      <c r="G388" s="89">
        <f t="shared" si="186"/>
        <v>0</v>
      </c>
      <c r="H388" s="89">
        <f t="shared" si="186"/>
        <v>0</v>
      </c>
      <c r="I388" s="89">
        <f t="shared" si="186"/>
        <v>0</v>
      </c>
      <c r="J388" s="89">
        <f t="shared" si="186"/>
        <v>0</v>
      </c>
      <c r="K388" s="90">
        <f t="shared" si="159"/>
        <v>0</v>
      </c>
    </row>
    <row r="389" spans="2:11">
      <c r="B389" s="92">
        <v>3781</v>
      </c>
      <c r="C389" s="93" t="s">
        <v>544</v>
      </c>
      <c r="D389" s="94"/>
      <c r="E389" s="94"/>
      <c r="F389" s="95">
        <f>+D389+E389</f>
        <v>0</v>
      </c>
      <c r="G389" s="94"/>
      <c r="H389" s="94"/>
      <c r="I389" s="95">
        <f>+G389+H389+J389</f>
        <v>0</v>
      </c>
      <c r="J389" s="94"/>
      <c r="K389" s="90">
        <f t="shared" si="159"/>
        <v>0</v>
      </c>
    </row>
    <row r="390" spans="2:11">
      <c r="B390" s="87">
        <v>3790</v>
      </c>
      <c r="C390" s="91" t="s">
        <v>545</v>
      </c>
      <c r="D390" s="89">
        <f t="shared" ref="D390:J390" si="187">D391</f>
        <v>0</v>
      </c>
      <c r="E390" s="89">
        <f t="shared" si="187"/>
        <v>0</v>
      </c>
      <c r="F390" s="89">
        <f t="shared" si="187"/>
        <v>0</v>
      </c>
      <c r="G390" s="89">
        <f t="shared" si="187"/>
        <v>0</v>
      </c>
      <c r="H390" s="89">
        <f t="shared" si="187"/>
        <v>0</v>
      </c>
      <c r="I390" s="89">
        <f t="shared" si="187"/>
        <v>0</v>
      </c>
      <c r="J390" s="89">
        <f t="shared" si="187"/>
        <v>0</v>
      </c>
      <c r="K390" s="90">
        <f t="shared" si="159"/>
        <v>0</v>
      </c>
    </row>
    <row r="391" spans="2:11">
      <c r="B391" s="92">
        <v>3791</v>
      </c>
      <c r="C391" s="93" t="s">
        <v>545</v>
      </c>
      <c r="D391" s="94"/>
      <c r="E391" s="94"/>
      <c r="F391" s="95">
        <f>+D391+E391</f>
        <v>0</v>
      </c>
      <c r="G391" s="94"/>
      <c r="H391" s="94"/>
      <c r="I391" s="95">
        <f>+G391+H391+J391</f>
        <v>0</v>
      </c>
      <c r="J391" s="94"/>
      <c r="K391" s="90">
        <f t="shared" si="159"/>
        <v>0</v>
      </c>
    </row>
    <row r="392" spans="2:11">
      <c r="B392" s="87">
        <v>3800</v>
      </c>
      <c r="C392" s="99" t="s">
        <v>546</v>
      </c>
      <c r="D392" s="89">
        <f t="shared" ref="D392:J392" si="188">D393+D395+D398+D400+D402</f>
        <v>418617</v>
      </c>
      <c r="E392" s="89">
        <f t="shared" si="188"/>
        <v>64345.23000000001</v>
      </c>
      <c r="F392" s="89">
        <f t="shared" si="188"/>
        <v>482962.22999999992</v>
      </c>
      <c r="G392" s="89">
        <f t="shared" si="188"/>
        <v>0</v>
      </c>
      <c r="H392" s="89">
        <f t="shared" si="188"/>
        <v>167179.20000000001</v>
      </c>
      <c r="I392" s="89">
        <f t="shared" si="188"/>
        <v>189503.11000000002</v>
      </c>
      <c r="J392" s="89">
        <f t="shared" si="188"/>
        <v>0</v>
      </c>
      <c r="K392" s="90">
        <f t="shared" si="159"/>
        <v>293459.11999999988</v>
      </c>
    </row>
    <row r="393" spans="2:11">
      <c r="B393" s="87">
        <v>3810</v>
      </c>
      <c r="C393" s="91" t="s">
        <v>547</v>
      </c>
      <c r="D393" s="89">
        <f t="shared" ref="D393:J393" si="189">D394</f>
        <v>0</v>
      </c>
      <c r="E393" s="89">
        <f t="shared" si="189"/>
        <v>0</v>
      </c>
      <c r="F393" s="89">
        <f t="shared" si="189"/>
        <v>0</v>
      </c>
      <c r="G393" s="89">
        <f t="shared" si="189"/>
        <v>0</v>
      </c>
      <c r="H393" s="89">
        <f t="shared" si="189"/>
        <v>0</v>
      </c>
      <c r="I393" s="89">
        <f t="shared" si="189"/>
        <v>0</v>
      </c>
      <c r="J393" s="89">
        <f t="shared" si="189"/>
        <v>0</v>
      </c>
      <c r="K393" s="90">
        <f t="shared" si="159"/>
        <v>0</v>
      </c>
    </row>
    <row r="394" spans="2:11">
      <c r="B394" s="92">
        <v>3811</v>
      </c>
      <c r="C394" s="93" t="s">
        <v>547</v>
      </c>
      <c r="D394" s="94"/>
      <c r="E394" s="94"/>
      <c r="F394" s="95">
        <f>+D394+E394</f>
        <v>0</v>
      </c>
      <c r="G394" s="94"/>
      <c r="H394" s="94"/>
      <c r="I394" s="95">
        <f>+G394+H394+J394</f>
        <v>0</v>
      </c>
      <c r="J394" s="94"/>
      <c r="K394" s="90">
        <f t="shared" si="159"/>
        <v>0</v>
      </c>
    </row>
    <row r="395" spans="2:11">
      <c r="B395" s="87">
        <v>3820</v>
      </c>
      <c r="C395" s="91" t="s">
        <v>548</v>
      </c>
      <c r="D395" s="89">
        <f t="shared" ref="D395:J395" si="190">D396+D397</f>
        <v>370617</v>
      </c>
      <c r="E395" s="89">
        <f t="shared" si="190"/>
        <v>90021.32</v>
      </c>
      <c r="F395" s="89">
        <f t="shared" si="190"/>
        <v>460638.31999999995</v>
      </c>
      <c r="G395" s="89">
        <f t="shared" si="190"/>
        <v>0</v>
      </c>
      <c r="H395" s="89">
        <f t="shared" si="190"/>
        <v>167179.20000000001</v>
      </c>
      <c r="I395" s="89">
        <f t="shared" si="190"/>
        <v>167179.20000000001</v>
      </c>
      <c r="J395" s="89">
        <f t="shared" si="190"/>
        <v>0</v>
      </c>
      <c r="K395" s="90">
        <f t="shared" si="159"/>
        <v>293459.11999999994</v>
      </c>
    </row>
    <row r="396" spans="2:11">
      <c r="B396" s="92">
        <v>3821</v>
      </c>
      <c r="C396" s="93" t="s">
        <v>549</v>
      </c>
      <c r="D396" s="94">
        <v>100613</v>
      </c>
      <c r="E396" s="94">
        <v>38693.72</v>
      </c>
      <c r="F396" s="95">
        <f>+D396+E396</f>
        <v>139306.72</v>
      </c>
      <c r="G396" s="94"/>
      <c r="H396" s="94">
        <v>109132.8</v>
      </c>
      <c r="I396" s="95">
        <f>+G396+H396+J396</f>
        <v>109132.8</v>
      </c>
      <c r="J396" s="94"/>
      <c r="K396" s="90">
        <f t="shared" si="159"/>
        <v>30173.919999999998</v>
      </c>
    </row>
    <row r="397" spans="2:11">
      <c r="B397" s="92">
        <v>3822</v>
      </c>
      <c r="C397" s="93" t="s">
        <v>550</v>
      </c>
      <c r="D397" s="94">
        <v>270004</v>
      </c>
      <c r="E397" s="94">
        <v>51327.6</v>
      </c>
      <c r="F397" s="95">
        <f>+D397+E397</f>
        <v>321331.59999999998</v>
      </c>
      <c r="G397" s="94"/>
      <c r="H397" s="94">
        <v>58046.400000000001</v>
      </c>
      <c r="I397" s="95">
        <f>+G397+H397+J397</f>
        <v>58046.400000000001</v>
      </c>
      <c r="J397" s="94"/>
      <c r="K397" s="90">
        <f t="shared" si="159"/>
        <v>263285.19999999995</v>
      </c>
    </row>
    <row r="398" spans="2:11">
      <c r="B398" s="87">
        <v>3830</v>
      </c>
      <c r="C398" s="91" t="s">
        <v>551</v>
      </c>
      <c r="D398" s="89">
        <f t="shared" ref="D398:J398" si="191">D399</f>
        <v>0</v>
      </c>
      <c r="E398" s="89">
        <f t="shared" si="191"/>
        <v>0</v>
      </c>
      <c r="F398" s="89">
        <f t="shared" si="191"/>
        <v>0</v>
      </c>
      <c r="G398" s="89">
        <f t="shared" si="191"/>
        <v>0</v>
      </c>
      <c r="H398" s="89">
        <f t="shared" si="191"/>
        <v>0</v>
      </c>
      <c r="I398" s="89">
        <f t="shared" si="191"/>
        <v>0</v>
      </c>
      <c r="J398" s="89">
        <f t="shared" si="191"/>
        <v>0</v>
      </c>
      <c r="K398" s="90">
        <f t="shared" si="159"/>
        <v>0</v>
      </c>
    </row>
    <row r="399" spans="2:11">
      <c r="B399" s="92">
        <v>3831</v>
      </c>
      <c r="C399" s="93" t="s">
        <v>551</v>
      </c>
      <c r="D399" s="94"/>
      <c r="E399" s="94"/>
      <c r="F399" s="95">
        <f>+D399+E399</f>
        <v>0</v>
      </c>
      <c r="G399" s="94"/>
      <c r="H399" s="94"/>
      <c r="I399" s="95">
        <f>+G399+H399+J399</f>
        <v>0</v>
      </c>
      <c r="J399" s="94"/>
      <c r="K399" s="90">
        <f t="shared" si="159"/>
        <v>0</v>
      </c>
    </row>
    <row r="400" spans="2:11" s="100" customFormat="1">
      <c r="B400" s="87">
        <v>3840</v>
      </c>
      <c r="C400" s="91" t="s">
        <v>552</v>
      </c>
      <c r="D400" s="89">
        <f t="shared" ref="D400:J400" si="192">D401</f>
        <v>0</v>
      </c>
      <c r="E400" s="89">
        <f t="shared" si="192"/>
        <v>0</v>
      </c>
      <c r="F400" s="89">
        <f t="shared" si="192"/>
        <v>0</v>
      </c>
      <c r="G400" s="89">
        <f t="shared" si="192"/>
        <v>0</v>
      </c>
      <c r="H400" s="89">
        <f t="shared" si="192"/>
        <v>0</v>
      </c>
      <c r="I400" s="89">
        <f t="shared" si="192"/>
        <v>0</v>
      </c>
      <c r="J400" s="89">
        <f t="shared" si="192"/>
        <v>0</v>
      </c>
      <c r="K400" s="90">
        <f t="shared" si="159"/>
        <v>0</v>
      </c>
    </row>
    <row r="401" spans="2:11">
      <c r="B401" s="92">
        <v>3841</v>
      </c>
      <c r="C401" s="93" t="s">
        <v>553</v>
      </c>
      <c r="D401" s="94"/>
      <c r="E401" s="94"/>
      <c r="F401" s="95">
        <f>+D401+E401</f>
        <v>0</v>
      </c>
      <c r="G401" s="94"/>
      <c r="H401" s="94"/>
      <c r="I401" s="95">
        <f>+G401+H401+J401</f>
        <v>0</v>
      </c>
      <c r="J401" s="94"/>
      <c r="K401" s="90">
        <f t="shared" si="159"/>
        <v>0</v>
      </c>
    </row>
    <row r="402" spans="2:11">
      <c r="B402" s="87">
        <v>3850</v>
      </c>
      <c r="C402" s="91" t="s">
        <v>554</v>
      </c>
      <c r="D402" s="89">
        <f t="shared" ref="D402:J402" si="193">D403</f>
        <v>48000</v>
      </c>
      <c r="E402" s="89">
        <f t="shared" si="193"/>
        <v>-25676.09</v>
      </c>
      <c r="F402" s="89">
        <f t="shared" si="193"/>
        <v>22323.91</v>
      </c>
      <c r="G402" s="89">
        <f t="shared" si="193"/>
        <v>0</v>
      </c>
      <c r="H402" s="89">
        <f t="shared" si="193"/>
        <v>0</v>
      </c>
      <c r="I402" s="89">
        <f t="shared" si="193"/>
        <v>22323.91</v>
      </c>
      <c r="J402" s="89">
        <f t="shared" si="193"/>
        <v>0</v>
      </c>
      <c r="K402" s="90">
        <f t="shared" si="159"/>
        <v>0</v>
      </c>
    </row>
    <row r="403" spans="2:11">
      <c r="B403" s="92">
        <v>3851</v>
      </c>
      <c r="C403" s="93" t="s">
        <v>554</v>
      </c>
      <c r="D403" s="94">
        <v>48000</v>
      </c>
      <c r="E403" s="94">
        <v>-25676.09</v>
      </c>
      <c r="F403" s="95">
        <f>+D403+E403</f>
        <v>22323.91</v>
      </c>
      <c r="G403" s="94"/>
      <c r="H403" s="94"/>
      <c r="I403" s="95">
        <v>22323.91</v>
      </c>
      <c r="J403" s="94"/>
      <c r="K403" s="90">
        <f t="shared" si="159"/>
        <v>0</v>
      </c>
    </row>
    <row r="404" spans="2:11">
      <c r="B404" s="87">
        <v>3900</v>
      </c>
      <c r="C404" s="99" t="s">
        <v>555</v>
      </c>
      <c r="D404" s="89">
        <f t="shared" ref="D404:J404" si="194">D405+D407+D410+D412+D415+D417+D419+D421+D425</f>
        <v>508159</v>
      </c>
      <c r="E404" s="89">
        <f t="shared" si="194"/>
        <v>1995</v>
      </c>
      <c r="F404" s="89">
        <f t="shared" si="194"/>
        <v>510154</v>
      </c>
      <c r="G404" s="89">
        <f t="shared" si="194"/>
        <v>0</v>
      </c>
      <c r="H404" s="89">
        <f t="shared" si="194"/>
        <v>0</v>
      </c>
      <c r="I404" s="89">
        <f t="shared" si="194"/>
        <v>510154</v>
      </c>
      <c r="J404" s="89">
        <f t="shared" si="194"/>
        <v>0</v>
      </c>
      <c r="K404" s="90">
        <f t="shared" si="159"/>
        <v>0</v>
      </c>
    </row>
    <row r="405" spans="2:11">
      <c r="B405" s="87">
        <v>3910</v>
      </c>
      <c r="C405" s="91" t="s">
        <v>556</v>
      </c>
      <c r="D405" s="89">
        <f t="shared" ref="D405:J405" si="195">D406</f>
        <v>0</v>
      </c>
      <c r="E405" s="89">
        <f t="shared" si="195"/>
        <v>0</v>
      </c>
      <c r="F405" s="89">
        <f t="shared" si="195"/>
        <v>0</v>
      </c>
      <c r="G405" s="89">
        <f t="shared" si="195"/>
        <v>0</v>
      </c>
      <c r="H405" s="89">
        <f t="shared" si="195"/>
        <v>0</v>
      </c>
      <c r="I405" s="89">
        <f t="shared" si="195"/>
        <v>0</v>
      </c>
      <c r="J405" s="89">
        <f t="shared" si="195"/>
        <v>0</v>
      </c>
      <c r="K405" s="90">
        <f t="shared" ref="K405:K469" si="196">F405-I405</f>
        <v>0</v>
      </c>
    </row>
    <row r="406" spans="2:11">
      <c r="B406" s="92">
        <v>3911</v>
      </c>
      <c r="C406" s="93" t="s">
        <v>556</v>
      </c>
      <c r="D406" s="94"/>
      <c r="E406" s="94"/>
      <c r="F406" s="95">
        <f>+D406+E406</f>
        <v>0</v>
      </c>
      <c r="G406" s="94"/>
      <c r="H406" s="94"/>
      <c r="I406" s="95">
        <f>+G406+H406+J406</f>
        <v>0</v>
      </c>
      <c r="J406" s="94"/>
      <c r="K406" s="90">
        <f t="shared" si="196"/>
        <v>0</v>
      </c>
    </row>
    <row r="407" spans="2:11">
      <c r="B407" s="87">
        <v>3920</v>
      </c>
      <c r="C407" s="91" t="s">
        <v>557</v>
      </c>
      <c r="D407" s="89">
        <f>SUM(D408:D409)</f>
        <v>0</v>
      </c>
      <c r="E407" s="89">
        <f t="shared" ref="E407:J407" si="197">SUM(E408:E409)</f>
        <v>0</v>
      </c>
      <c r="F407" s="89">
        <f t="shared" si="197"/>
        <v>0</v>
      </c>
      <c r="G407" s="89">
        <f t="shared" si="197"/>
        <v>0</v>
      </c>
      <c r="H407" s="89">
        <f t="shared" si="197"/>
        <v>0</v>
      </c>
      <c r="I407" s="89">
        <f t="shared" si="197"/>
        <v>0</v>
      </c>
      <c r="J407" s="89">
        <f t="shared" si="197"/>
        <v>0</v>
      </c>
      <c r="K407" s="90">
        <f t="shared" si="196"/>
        <v>0</v>
      </c>
    </row>
    <row r="408" spans="2:11">
      <c r="B408" s="92">
        <v>3921</v>
      </c>
      <c r="C408" s="93" t="s">
        <v>558</v>
      </c>
      <c r="D408" s="94"/>
      <c r="E408" s="94"/>
      <c r="F408" s="95">
        <f>+D408+E408</f>
        <v>0</v>
      </c>
      <c r="G408" s="94"/>
      <c r="H408" s="94"/>
      <c r="I408" s="95">
        <f>+G408+H408+J408</f>
        <v>0</v>
      </c>
      <c r="J408" s="94"/>
      <c r="K408" s="90">
        <f t="shared" si="196"/>
        <v>0</v>
      </c>
    </row>
    <row r="409" spans="2:11">
      <c r="B409" s="92">
        <v>3922</v>
      </c>
      <c r="C409" s="93" t="s">
        <v>559</v>
      </c>
      <c r="D409" s="94"/>
      <c r="E409" s="94"/>
      <c r="F409" s="95">
        <f>+D409+E409</f>
        <v>0</v>
      </c>
      <c r="G409" s="94"/>
      <c r="H409" s="94"/>
      <c r="I409" s="95">
        <f>+G409+H409+J409</f>
        <v>0</v>
      </c>
      <c r="J409" s="94"/>
      <c r="K409" s="90">
        <f t="shared" si="196"/>
        <v>0</v>
      </c>
    </row>
    <row r="410" spans="2:11">
      <c r="B410" s="87">
        <v>3930</v>
      </c>
      <c r="C410" s="91" t="s">
        <v>560</v>
      </c>
      <c r="D410" s="89">
        <f t="shared" ref="D410:J410" si="198">D411</f>
        <v>0</v>
      </c>
      <c r="E410" s="89">
        <f t="shared" si="198"/>
        <v>0</v>
      </c>
      <c r="F410" s="89">
        <f t="shared" si="198"/>
        <v>0</v>
      </c>
      <c r="G410" s="89">
        <f t="shared" si="198"/>
        <v>0</v>
      </c>
      <c r="H410" s="89">
        <f t="shared" si="198"/>
        <v>0</v>
      </c>
      <c r="I410" s="89">
        <f t="shared" si="198"/>
        <v>0</v>
      </c>
      <c r="J410" s="89">
        <f t="shared" si="198"/>
        <v>0</v>
      </c>
      <c r="K410" s="90">
        <f t="shared" si="196"/>
        <v>0</v>
      </c>
    </row>
    <row r="411" spans="2:11">
      <c r="B411" s="92">
        <v>3931</v>
      </c>
      <c r="C411" s="93" t="s">
        <v>560</v>
      </c>
      <c r="D411" s="94"/>
      <c r="E411" s="94"/>
      <c r="F411" s="95">
        <f>+D411+E411</f>
        <v>0</v>
      </c>
      <c r="G411" s="94"/>
      <c r="H411" s="94"/>
      <c r="I411" s="95">
        <f>+G411+H411+J411</f>
        <v>0</v>
      </c>
      <c r="J411" s="94"/>
      <c r="K411" s="90">
        <f t="shared" si="196"/>
        <v>0</v>
      </c>
    </row>
    <row r="412" spans="2:11">
      <c r="B412" s="87">
        <v>3940</v>
      </c>
      <c r="C412" s="91" t="s">
        <v>561</v>
      </c>
      <c r="D412" s="89">
        <f>SUM(D413:D414)</f>
        <v>0</v>
      </c>
      <c r="E412" s="89">
        <f t="shared" ref="E412:J412" si="199">SUM(E413:E414)</f>
        <v>0</v>
      </c>
      <c r="F412" s="89">
        <f t="shared" si="199"/>
        <v>0</v>
      </c>
      <c r="G412" s="89">
        <f t="shared" si="199"/>
        <v>0</v>
      </c>
      <c r="H412" s="89">
        <f t="shared" si="199"/>
        <v>0</v>
      </c>
      <c r="I412" s="89">
        <f t="shared" si="199"/>
        <v>0</v>
      </c>
      <c r="J412" s="89">
        <f t="shared" si="199"/>
        <v>0</v>
      </c>
      <c r="K412" s="90">
        <f t="shared" si="196"/>
        <v>0</v>
      </c>
    </row>
    <row r="413" spans="2:11">
      <c r="B413" s="92">
        <v>3941</v>
      </c>
      <c r="C413" s="93" t="s">
        <v>562</v>
      </c>
      <c r="D413" s="94"/>
      <c r="E413" s="94"/>
      <c r="F413" s="95">
        <f>+D413+E413</f>
        <v>0</v>
      </c>
      <c r="G413" s="94"/>
      <c r="H413" s="94"/>
      <c r="I413" s="95">
        <f>+G413+H413+J413</f>
        <v>0</v>
      </c>
      <c r="J413" s="94"/>
      <c r="K413" s="90">
        <f t="shared" si="196"/>
        <v>0</v>
      </c>
    </row>
    <row r="414" spans="2:11">
      <c r="B414" s="92">
        <v>3942</v>
      </c>
      <c r="C414" s="93" t="s">
        <v>563</v>
      </c>
      <c r="D414" s="94"/>
      <c r="E414" s="94"/>
      <c r="F414" s="95">
        <f>+D414+E414</f>
        <v>0</v>
      </c>
      <c r="G414" s="94"/>
      <c r="H414" s="94"/>
      <c r="I414" s="95">
        <f>+G414+H414+J414</f>
        <v>0</v>
      </c>
      <c r="J414" s="94"/>
      <c r="K414" s="90">
        <f t="shared" si="196"/>
        <v>0</v>
      </c>
    </row>
    <row r="415" spans="2:11">
      <c r="B415" s="87">
        <v>3950</v>
      </c>
      <c r="C415" s="91" t="s">
        <v>564</v>
      </c>
      <c r="D415" s="89">
        <f t="shared" ref="D415:J415" si="200">D416</f>
        <v>0</v>
      </c>
      <c r="E415" s="89">
        <f t="shared" si="200"/>
        <v>0</v>
      </c>
      <c r="F415" s="89">
        <f t="shared" si="200"/>
        <v>0</v>
      </c>
      <c r="G415" s="89">
        <f t="shared" si="200"/>
        <v>0</v>
      </c>
      <c r="H415" s="89">
        <f t="shared" si="200"/>
        <v>0</v>
      </c>
      <c r="I415" s="89">
        <f t="shared" si="200"/>
        <v>0</v>
      </c>
      <c r="J415" s="89">
        <f t="shared" si="200"/>
        <v>0</v>
      </c>
      <c r="K415" s="90">
        <f t="shared" si="196"/>
        <v>0</v>
      </c>
    </row>
    <row r="416" spans="2:11">
      <c r="B416" s="92">
        <v>3951</v>
      </c>
      <c r="C416" s="93" t="s">
        <v>564</v>
      </c>
      <c r="D416" s="94"/>
      <c r="E416" s="94"/>
      <c r="F416" s="95">
        <f>+D416+E416</f>
        <v>0</v>
      </c>
      <c r="G416" s="94"/>
      <c r="H416" s="94"/>
      <c r="I416" s="95">
        <f>+G416+H416+J416</f>
        <v>0</v>
      </c>
      <c r="J416" s="94"/>
      <c r="K416" s="90">
        <f t="shared" si="196"/>
        <v>0</v>
      </c>
    </row>
    <row r="417" spans="2:11">
      <c r="B417" s="87">
        <v>3960</v>
      </c>
      <c r="C417" s="91" t="s">
        <v>565</v>
      </c>
      <c r="D417" s="89">
        <f t="shared" ref="D417:J417" si="201">D418</f>
        <v>0</v>
      </c>
      <c r="E417" s="89">
        <f t="shared" si="201"/>
        <v>0</v>
      </c>
      <c r="F417" s="89">
        <f t="shared" si="201"/>
        <v>0</v>
      </c>
      <c r="G417" s="89">
        <f t="shared" si="201"/>
        <v>0</v>
      </c>
      <c r="H417" s="89">
        <f t="shared" si="201"/>
        <v>0</v>
      </c>
      <c r="I417" s="89">
        <f t="shared" si="201"/>
        <v>0</v>
      </c>
      <c r="J417" s="89">
        <f t="shared" si="201"/>
        <v>0</v>
      </c>
      <c r="K417" s="90">
        <f t="shared" si="196"/>
        <v>0</v>
      </c>
    </row>
    <row r="418" spans="2:11">
      <c r="B418" s="92">
        <v>3961</v>
      </c>
      <c r="C418" s="93" t="s">
        <v>565</v>
      </c>
      <c r="D418" s="94"/>
      <c r="E418" s="94"/>
      <c r="F418" s="95">
        <f>+D418+E418</f>
        <v>0</v>
      </c>
      <c r="G418" s="94"/>
      <c r="H418" s="94"/>
      <c r="I418" s="95">
        <f>+G418+H418+J418</f>
        <v>0</v>
      </c>
      <c r="J418" s="94"/>
      <c r="K418" s="90">
        <f t="shared" si="196"/>
        <v>0</v>
      </c>
    </row>
    <row r="419" spans="2:11">
      <c r="B419" s="87">
        <v>3970</v>
      </c>
      <c r="C419" s="91" t="s">
        <v>566</v>
      </c>
      <c r="D419" s="89">
        <f t="shared" ref="D419:J419" si="202">D420</f>
        <v>0</v>
      </c>
      <c r="E419" s="89">
        <f t="shared" si="202"/>
        <v>0</v>
      </c>
      <c r="F419" s="89">
        <f t="shared" si="202"/>
        <v>0</v>
      </c>
      <c r="G419" s="89">
        <f t="shared" si="202"/>
        <v>0</v>
      </c>
      <c r="H419" s="89">
        <f t="shared" si="202"/>
        <v>0</v>
      </c>
      <c r="I419" s="89">
        <f t="shared" si="202"/>
        <v>0</v>
      </c>
      <c r="J419" s="89">
        <f t="shared" si="202"/>
        <v>0</v>
      </c>
      <c r="K419" s="90">
        <f t="shared" si="196"/>
        <v>0</v>
      </c>
    </row>
    <row r="420" spans="2:11">
      <c r="B420" s="92">
        <v>3971</v>
      </c>
      <c r="C420" s="93" t="s">
        <v>566</v>
      </c>
      <c r="D420" s="94"/>
      <c r="E420" s="94"/>
      <c r="F420" s="95">
        <f>+D420+E420</f>
        <v>0</v>
      </c>
      <c r="G420" s="94"/>
      <c r="H420" s="94"/>
      <c r="I420" s="95">
        <f>+G420+H420+J420</f>
        <v>0</v>
      </c>
      <c r="J420" s="94"/>
      <c r="K420" s="90">
        <f t="shared" si="196"/>
        <v>0</v>
      </c>
    </row>
    <row r="421" spans="2:11" ht="14.25" customHeight="1">
      <c r="B421" s="87">
        <v>3980</v>
      </c>
      <c r="C421" s="91" t="s">
        <v>567</v>
      </c>
      <c r="D421" s="89">
        <f>SUM(D422:D424)</f>
        <v>508159</v>
      </c>
      <c r="E421" s="89">
        <f t="shared" ref="E421:J421" si="203">SUM(E422:E424)</f>
        <v>1995</v>
      </c>
      <c r="F421" s="89">
        <f t="shared" si="203"/>
        <v>510154</v>
      </c>
      <c r="G421" s="89">
        <f t="shared" si="203"/>
        <v>0</v>
      </c>
      <c r="H421" s="89">
        <f t="shared" si="203"/>
        <v>0</v>
      </c>
      <c r="I421" s="89">
        <f t="shared" si="203"/>
        <v>510154</v>
      </c>
      <c r="J421" s="89">
        <f t="shared" si="203"/>
        <v>0</v>
      </c>
      <c r="K421" s="90">
        <f t="shared" si="196"/>
        <v>0</v>
      </c>
    </row>
    <row r="422" spans="2:11">
      <c r="B422" s="109">
        <v>3981</v>
      </c>
      <c r="C422" s="93" t="s">
        <v>568</v>
      </c>
      <c r="D422" s="94"/>
      <c r="E422" s="94"/>
      <c r="F422" s="95">
        <f>+D422+E422</f>
        <v>0</v>
      </c>
      <c r="G422" s="94"/>
      <c r="H422" s="94"/>
      <c r="I422" s="95">
        <f>+G422+H422+J422</f>
        <v>0</v>
      </c>
      <c r="J422" s="94"/>
      <c r="K422" s="90">
        <f t="shared" si="196"/>
        <v>0</v>
      </c>
    </row>
    <row r="423" spans="2:11">
      <c r="B423" s="109">
        <v>3982</v>
      </c>
      <c r="C423" s="93" t="s">
        <v>569</v>
      </c>
      <c r="D423" s="94">
        <v>508159</v>
      </c>
      <c r="E423" s="94">
        <v>1995</v>
      </c>
      <c r="F423" s="95">
        <f>+D423+E423</f>
        <v>510154</v>
      </c>
      <c r="G423" s="94"/>
      <c r="H423" s="94"/>
      <c r="I423" s="95">
        <v>510154</v>
      </c>
      <c r="J423" s="94"/>
      <c r="K423" s="90">
        <f t="shared" si="196"/>
        <v>0</v>
      </c>
    </row>
    <row r="424" spans="2:11">
      <c r="B424" s="109">
        <v>3983</v>
      </c>
      <c r="C424" s="93" t="s">
        <v>570</v>
      </c>
      <c r="D424" s="94"/>
      <c r="E424" s="94"/>
      <c r="F424" s="95">
        <f>+D424+E424</f>
        <v>0</v>
      </c>
      <c r="G424" s="94"/>
      <c r="H424" s="94"/>
      <c r="I424" s="95">
        <f>+G424+H424+J424</f>
        <v>0</v>
      </c>
      <c r="J424" s="94"/>
      <c r="K424" s="90">
        <f t="shared" si="196"/>
        <v>0</v>
      </c>
    </row>
    <row r="425" spans="2:11">
      <c r="B425" s="87">
        <v>3990</v>
      </c>
      <c r="C425" s="91" t="s">
        <v>555</v>
      </c>
      <c r="D425" s="89">
        <f>SUM(D426:D433)</f>
        <v>0</v>
      </c>
      <c r="E425" s="89">
        <f>SUM(E426:E433)</f>
        <v>0</v>
      </c>
      <c r="F425" s="89">
        <f t="shared" ref="F425:I425" si="204">SUM(F426:F432)</f>
        <v>0</v>
      </c>
      <c r="G425" s="89">
        <f>SUM(G426:G433)</f>
        <v>0</v>
      </c>
      <c r="H425" s="89">
        <f>SUM(H426:H433)</f>
        <v>0</v>
      </c>
      <c r="I425" s="89">
        <f t="shared" si="204"/>
        <v>0</v>
      </c>
      <c r="J425" s="89">
        <f>SUM(J426:J433)</f>
        <v>0</v>
      </c>
      <c r="K425" s="90">
        <f t="shared" si="196"/>
        <v>0</v>
      </c>
    </row>
    <row r="426" spans="2:11">
      <c r="B426" s="92">
        <v>3991</v>
      </c>
      <c r="C426" s="93" t="s">
        <v>571</v>
      </c>
      <c r="D426" s="94"/>
      <c r="E426" s="94"/>
      <c r="F426" s="95">
        <f t="shared" ref="F426:F432" si="205">+D426+E426</f>
        <v>0</v>
      </c>
      <c r="G426" s="94"/>
      <c r="H426" s="94"/>
      <c r="I426" s="95">
        <f t="shared" ref="I426:I433" si="206">+G426+H426+J426</f>
        <v>0</v>
      </c>
      <c r="J426" s="94"/>
      <c r="K426" s="90">
        <f t="shared" si="196"/>
        <v>0</v>
      </c>
    </row>
    <row r="427" spans="2:11">
      <c r="B427" s="92">
        <v>3992</v>
      </c>
      <c r="C427" s="93" t="s">
        <v>572</v>
      </c>
      <c r="D427" s="94"/>
      <c r="E427" s="94"/>
      <c r="F427" s="95">
        <f t="shared" si="205"/>
        <v>0</v>
      </c>
      <c r="G427" s="94"/>
      <c r="H427" s="94"/>
      <c r="I427" s="95">
        <f t="shared" si="206"/>
        <v>0</v>
      </c>
      <c r="J427" s="94"/>
      <c r="K427" s="90">
        <f t="shared" si="196"/>
        <v>0</v>
      </c>
    </row>
    <row r="428" spans="2:11">
      <c r="B428" s="92">
        <v>3993</v>
      </c>
      <c r="C428" s="93" t="s">
        <v>573</v>
      </c>
      <c r="D428" s="94"/>
      <c r="E428" s="94"/>
      <c r="F428" s="95">
        <f t="shared" si="205"/>
        <v>0</v>
      </c>
      <c r="G428" s="94"/>
      <c r="H428" s="94"/>
      <c r="I428" s="95">
        <f t="shared" si="206"/>
        <v>0</v>
      </c>
      <c r="J428" s="94"/>
      <c r="K428" s="90">
        <f t="shared" si="196"/>
        <v>0</v>
      </c>
    </row>
    <row r="429" spans="2:11">
      <c r="B429" s="92">
        <v>3994</v>
      </c>
      <c r="C429" s="93" t="s">
        <v>574</v>
      </c>
      <c r="D429" s="94"/>
      <c r="E429" s="94"/>
      <c r="F429" s="95">
        <f t="shared" si="205"/>
        <v>0</v>
      </c>
      <c r="G429" s="94"/>
      <c r="H429" s="94"/>
      <c r="I429" s="95">
        <f t="shared" si="206"/>
        <v>0</v>
      </c>
      <c r="J429" s="94"/>
      <c r="K429" s="90">
        <f t="shared" si="196"/>
        <v>0</v>
      </c>
    </row>
    <row r="430" spans="2:11">
      <c r="B430" s="92">
        <v>3995</v>
      </c>
      <c r="C430" s="93" t="s">
        <v>575</v>
      </c>
      <c r="D430" s="94"/>
      <c r="E430" s="94"/>
      <c r="F430" s="95">
        <f t="shared" si="205"/>
        <v>0</v>
      </c>
      <c r="G430" s="94"/>
      <c r="H430" s="94"/>
      <c r="I430" s="95">
        <f t="shared" si="206"/>
        <v>0</v>
      </c>
      <c r="J430" s="94"/>
      <c r="K430" s="90">
        <f t="shared" si="196"/>
        <v>0</v>
      </c>
    </row>
    <row r="431" spans="2:11">
      <c r="B431" s="92">
        <v>3996</v>
      </c>
      <c r="C431" s="93" t="s">
        <v>576</v>
      </c>
      <c r="D431" s="94"/>
      <c r="E431" s="94"/>
      <c r="F431" s="95">
        <f t="shared" si="205"/>
        <v>0</v>
      </c>
      <c r="G431" s="94"/>
      <c r="H431" s="94"/>
      <c r="I431" s="95">
        <f t="shared" si="206"/>
        <v>0</v>
      </c>
      <c r="J431" s="94"/>
      <c r="K431" s="90">
        <f t="shared" si="196"/>
        <v>0</v>
      </c>
    </row>
    <row r="432" spans="2:11">
      <c r="B432" s="92">
        <v>3997</v>
      </c>
      <c r="C432" s="93" t="s">
        <v>577</v>
      </c>
      <c r="D432" s="94"/>
      <c r="E432" s="94"/>
      <c r="F432" s="95">
        <f t="shared" si="205"/>
        <v>0</v>
      </c>
      <c r="G432" s="94"/>
      <c r="H432" s="94"/>
      <c r="I432" s="95">
        <f t="shared" si="206"/>
        <v>0</v>
      </c>
      <c r="J432" s="94"/>
      <c r="K432" s="90">
        <f t="shared" si="196"/>
        <v>0</v>
      </c>
    </row>
    <row r="433" spans="2:13">
      <c r="B433" s="92">
        <v>3998</v>
      </c>
      <c r="C433" s="93" t="s">
        <v>1082</v>
      </c>
      <c r="D433" s="94"/>
      <c r="E433" s="94"/>
      <c r="F433" s="95"/>
      <c r="G433" s="94"/>
      <c r="H433" s="94"/>
      <c r="I433" s="95">
        <f t="shared" si="206"/>
        <v>0</v>
      </c>
      <c r="J433" s="94"/>
      <c r="K433" s="90">
        <f t="shared" si="196"/>
        <v>0</v>
      </c>
    </row>
    <row r="434" spans="2:13">
      <c r="B434" s="87" t="s">
        <v>335</v>
      </c>
      <c r="C434" s="104"/>
      <c r="D434" s="89">
        <f>D404+D392+D369+D353+D332+D313+D292+D273+D250</f>
        <v>1612024</v>
      </c>
      <c r="E434" s="89">
        <f t="shared" ref="E434:J434" si="207">E404+E392+E369+E353+E332+E313+E292+E273+E250</f>
        <v>51479.890000000014</v>
      </c>
      <c r="F434" s="89">
        <f t="shared" si="207"/>
        <v>1663503.89</v>
      </c>
      <c r="G434" s="89">
        <f t="shared" si="207"/>
        <v>0</v>
      </c>
      <c r="H434" s="89">
        <f t="shared" si="207"/>
        <v>180411.2</v>
      </c>
      <c r="I434" s="89">
        <f t="shared" si="207"/>
        <v>1290020.77</v>
      </c>
      <c r="J434" s="89">
        <f t="shared" si="207"/>
        <v>0</v>
      </c>
      <c r="K434" s="90">
        <f t="shared" si="196"/>
        <v>373483.11999999988</v>
      </c>
    </row>
    <row r="435" spans="2:13">
      <c r="B435" s="87">
        <v>4000</v>
      </c>
      <c r="C435" s="99" t="s">
        <v>12</v>
      </c>
      <c r="D435" s="89">
        <f t="shared" ref="D435:J435" si="208">D436+D455+D466+D490+D517+D525+D538+D541+D553</f>
        <v>240000</v>
      </c>
      <c r="E435" s="89">
        <f t="shared" si="208"/>
        <v>0</v>
      </c>
      <c r="F435" s="89">
        <f t="shared" si="208"/>
        <v>240000</v>
      </c>
      <c r="G435" s="89">
        <f t="shared" si="208"/>
        <v>0</v>
      </c>
      <c r="H435" s="89">
        <f t="shared" si="208"/>
        <v>0</v>
      </c>
      <c r="I435" s="89">
        <f t="shared" si="208"/>
        <v>50506</v>
      </c>
      <c r="J435" s="89">
        <f t="shared" si="208"/>
        <v>0</v>
      </c>
      <c r="K435" s="90">
        <f t="shared" si="196"/>
        <v>189494</v>
      </c>
    </row>
    <row r="436" spans="2:13" ht="13.5" customHeight="1">
      <c r="B436" s="87">
        <v>4100</v>
      </c>
      <c r="C436" s="99" t="s">
        <v>16</v>
      </c>
      <c r="D436" s="89">
        <f t="shared" ref="D436:J436" si="209">D437+D439+D441+D443+D445+D447+D449+D451+D453</f>
        <v>0</v>
      </c>
      <c r="E436" s="89">
        <f t="shared" si="209"/>
        <v>0</v>
      </c>
      <c r="F436" s="89">
        <f t="shared" si="209"/>
        <v>0</v>
      </c>
      <c r="G436" s="89">
        <f t="shared" si="209"/>
        <v>0</v>
      </c>
      <c r="H436" s="89">
        <f t="shared" si="209"/>
        <v>0</v>
      </c>
      <c r="I436" s="89">
        <f t="shared" si="209"/>
        <v>0</v>
      </c>
      <c r="J436" s="89">
        <f t="shared" si="209"/>
        <v>0</v>
      </c>
      <c r="K436" s="90">
        <f t="shared" si="196"/>
        <v>0</v>
      </c>
    </row>
    <row r="437" spans="2:13">
      <c r="B437" s="87">
        <v>4110</v>
      </c>
      <c r="C437" s="105" t="s">
        <v>578</v>
      </c>
      <c r="D437" s="89">
        <f t="shared" ref="D437:J437" si="210">D438</f>
        <v>0</v>
      </c>
      <c r="E437" s="89">
        <f t="shared" si="210"/>
        <v>0</v>
      </c>
      <c r="F437" s="89">
        <f t="shared" si="210"/>
        <v>0</v>
      </c>
      <c r="G437" s="89">
        <f t="shared" si="210"/>
        <v>0</v>
      </c>
      <c r="H437" s="89">
        <f t="shared" si="210"/>
        <v>0</v>
      </c>
      <c r="I437" s="89">
        <f t="shared" si="210"/>
        <v>0</v>
      </c>
      <c r="J437" s="89">
        <f t="shared" si="210"/>
        <v>0</v>
      </c>
      <c r="K437" s="90">
        <f t="shared" si="196"/>
        <v>0</v>
      </c>
    </row>
    <row r="438" spans="2:13">
      <c r="B438" s="92">
        <v>4111</v>
      </c>
      <c r="C438" s="110" t="s">
        <v>578</v>
      </c>
      <c r="D438" s="94"/>
      <c r="E438" s="94"/>
      <c r="F438" s="95">
        <f t="shared" ref="F438:F454" si="211">+D438+E438</f>
        <v>0</v>
      </c>
      <c r="G438" s="94"/>
      <c r="H438" s="94"/>
      <c r="I438" s="95">
        <f>+G438+H438+J438</f>
        <v>0</v>
      </c>
      <c r="J438" s="94"/>
      <c r="K438" s="90">
        <f t="shared" si="196"/>
        <v>0</v>
      </c>
    </row>
    <row r="439" spans="2:13">
      <c r="B439" s="87">
        <v>4120</v>
      </c>
      <c r="C439" s="105" t="s">
        <v>579</v>
      </c>
      <c r="D439" s="89">
        <f t="shared" ref="D439:J439" si="212">D440</f>
        <v>0</v>
      </c>
      <c r="E439" s="89">
        <f t="shared" si="212"/>
        <v>0</v>
      </c>
      <c r="F439" s="89">
        <f t="shared" si="212"/>
        <v>0</v>
      </c>
      <c r="G439" s="89">
        <f t="shared" si="212"/>
        <v>0</v>
      </c>
      <c r="H439" s="89">
        <f t="shared" si="212"/>
        <v>0</v>
      </c>
      <c r="I439" s="89">
        <f t="shared" si="212"/>
        <v>0</v>
      </c>
      <c r="J439" s="89">
        <f t="shared" si="212"/>
        <v>0</v>
      </c>
      <c r="K439" s="90">
        <f t="shared" si="196"/>
        <v>0</v>
      </c>
    </row>
    <row r="440" spans="2:13">
      <c r="B440" s="92">
        <v>4121</v>
      </c>
      <c r="C440" s="110" t="s">
        <v>580</v>
      </c>
      <c r="D440" s="94"/>
      <c r="E440" s="94"/>
      <c r="F440" s="95">
        <f t="shared" si="211"/>
        <v>0</v>
      </c>
      <c r="G440" s="94"/>
      <c r="H440" s="94"/>
      <c r="I440" s="95">
        <f>+G440+H440+J440</f>
        <v>0</v>
      </c>
      <c r="J440" s="94"/>
      <c r="K440" s="90">
        <f t="shared" si="196"/>
        <v>0</v>
      </c>
    </row>
    <row r="441" spans="2:13">
      <c r="B441" s="87">
        <v>4130</v>
      </c>
      <c r="C441" s="105" t="s">
        <v>581</v>
      </c>
      <c r="D441" s="89">
        <f>SUM(D442)</f>
        <v>0</v>
      </c>
      <c r="E441" s="89">
        <f t="shared" ref="E441:J441" si="213">SUM(E442)</f>
        <v>0</v>
      </c>
      <c r="F441" s="89">
        <f t="shared" si="213"/>
        <v>0</v>
      </c>
      <c r="G441" s="89">
        <f t="shared" si="213"/>
        <v>0</v>
      </c>
      <c r="H441" s="89">
        <f t="shared" si="213"/>
        <v>0</v>
      </c>
      <c r="I441" s="89">
        <f t="shared" si="213"/>
        <v>0</v>
      </c>
      <c r="J441" s="89">
        <f t="shared" si="213"/>
        <v>0</v>
      </c>
      <c r="K441" s="90">
        <f t="shared" si="196"/>
        <v>0</v>
      </c>
      <c r="M441" s="100"/>
    </row>
    <row r="442" spans="2:13">
      <c r="B442" s="92">
        <v>4131</v>
      </c>
      <c r="C442" s="110" t="s">
        <v>582</v>
      </c>
      <c r="D442" s="94"/>
      <c r="E442" s="94"/>
      <c r="F442" s="95">
        <f t="shared" si="211"/>
        <v>0</v>
      </c>
      <c r="G442" s="94"/>
      <c r="H442" s="94"/>
      <c r="I442" s="95">
        <f>+G442+H442+J442</f>
        <v>0</v>
      </c>
      <c r="J442" s="94"/>
      <c r="K442" s="90">
        <f t="shared" si="196"/>
        <v>0</v>
      </c>
    </row>
    <row r="443" spans="2:13" ht="13.5" customHeight="1">
      <c r="B443" s="87">
        <v>4140</v>
      </c>
      <c r="C443" s="105" t="s">
        <v>583</v>
      </c>
      <c r="D443" s="89">
        <f t="shared" ref="D443:J443" si="214">D444</f>
        <v>0</v>
      </c>
      <c r="E443" s="89">
        <f t="shared" si="214"/>
        <v>0</v>
      </c>
      <c r="F443" s="89">
        <f t="shared" si="214"/>
        <v>0</v>
      </c>
      <c r="G443" s="89">
        <f t="shared" si="214"/>
        <v>0</v>
      </c>
      <c r="H443" s="89">
        <f t="shared" si="214"/>
        <v>0</v>
      </c>
      <c r="I443" s="89">
        <f t="shared" si="214"/>
        <v>0</v>
      </c>
      <c r="J443" s="89">
        <f t="shared" si="214"/>
        <v>0</v>
      </c>
      <c r="K443" s="90">
        <f t="shared" si="196"/>
        <v>0</v>
      </c>
    </row>
    <row r="444" spans="2:13">
      <c r="B444" s="92">
        <v>4141</v>
      </c>
      <c r="C444" s="93" t="s">
        <v>584</v>
      </c>
      <c r="D444" s="94"/>
      <c r="E444" s="94"/>
      <c r="F444" s="95">
        <f t="shared" si="211"/>
        <v>0</v>
      </c>
      <c r="G444" s="94"/>
      <c r="H444" s="94"/>
      <c r="I444" s="95">
        <f>+G444+H444+J444</f>
        <v>0</v>
      </c>
      <c r="J444" s="94"/>
      <c r="K444" s="90">
        <f t="shared" si="196"/>
        <v>0</v>
      </c>
    </row>
    <row r="445" spans="2:13" ht="24" customHeight="1">
      <c r="B445" s="87">
        <v>4150</v>
      </c>
      <c r="C445" s="91" t="s">
        <v>585</v>
      </c>
      <c r="D445" s="89">
        <f t="shared" ref="D445:J445" si="215">D446</f>
        <v>0</v>
      </c>
      <c r="E445" s="89">
        <f t="shared" si="215"/>
        <v>0</v>
      </c>
      <c r="F445" s="89">
        <f t="shared" si="215"/>
        <v>0</v>
      </c>
      <c r="G445" s="89">
        <f t="shared" si="215"/>
        <v>0</v>
      </c>
      <c r="H445" s="89">
        <f t="shared" si="215"/>
        <v>0</v>
      </c>
      <c r="I445" s="89">
        <f t="shared" si="215"/>
        <v>0</v>
      </c>
      <c r="J445" s="89">
        <f t="shared" si="215"/>
        <v>0</v>
      </c>
      <c r="K445" s="90">
        <f t="shared" si="196"/>
        <v>0</v>
      </c>
    </row>
    <row r="446" spans="2:13" ht="22.5">
      <c r="B446" s="92">
        <v>4151</v>
      </c>
      <c r="C446" s="93" t="s">
        <v>585</v>
      </c>
      <c r="D446" s="94"/>
      <c r="E446" s="94"/>
      <c r="F446" s="95">
        <f t="shared" si="211"/>
        <v>0</v>
      </c>
      <c r="G446" s="94"/>
      <c r="H446" s="94"/>
      <c r="I446" s="95">
        <f>+G446+H446+J446</f>
        <v>0</v>
      </c>
      <c r="J446" s="94"/>
      <c r="K446" s="90">
        <f t="shared" si="196"/>
        <v>0</v>
      </c>
    </row>
    <row r="447" spans="2:13" ht="27" customHeight="1">
      <c r="B447" s="87">
        <v>4160</v>
      </c>
      <c r="C447" s="91" t="s">
        <v>586</v>
      </c>
      <c r="D447" s="89">
        <f t="shared" ref="D447:J447" si="216">D448</f>
        <v>0</v>
      </c>
      <c r="E447" s="89">
        <f t="shared" si="216"/>
        <v>0</v>
      </c>
      <c r="F447" s="89">
        <f t="shared" si="216"/>
        <v>0</v>
      </c>
      <c r="G447" s="89">
        <f t="shared" si="216"/>
        <v>0</v>
      </c>
      <c r="H447" s="89">
        <f t="shared" si="216"/>
        <v>0</v>
      </c>
      <c r="I447" s="89">
        <f t="shared" si="216"/>
        <v>0</v>
      </c>
      <c r="J447" s="89">
        <f t="shared" si="216"/>
        <v>0</v>
      </c>
      <c r="K447" s="90">
        <f t="shared" si="196"/>
        <v>0</v>
      </c>
    </row>
    <row r="448" spans="2:13" ht="22.5">
      <c r="B448" s="92">
        <v>4161</v>
      </c>
      <c r="C448" s="93" t="s">
        <v>586</v>
      </c>
      <c r="D448" s="94"/>
      <c r="E448" s="94"/>
      <c r="F448" s="95">
        <f t="shared" si="211"/>
        <v>0</v>
      </c>
      <c r="G448" s="94"/>
      <c r="H448" s="94"/>
      <c r="I448" s="95">
        <f>+G448+H448+J448</f>
        <v>0</v>
      </c>
      <c r="J448" s="94"/>
      <c r="K448" s="90">
        <f t="shared" si="196"/>
        <v>0</v>
      </c>
    </row>
    <row r="449" spans="2:11" ht="22.5">
      <c r="B449" s="87">
        <v>4170</v>
      </c>
      <c r="C449" s="91" t="s">
        <v>587</v>
      </c>
      <c r="D449" s="89">
        <f t="shared" ref="D449:J449" si="217">D450</f>
        <v>0</v>
      </c>
      <c r="E449" s="89">
        <f t="shared" si="217"/>
        <v>0</v>
      </c>
      <c r="F449" s="89">
        <f t="shared" si="217"/>
        <v>0</v>
      </c>
      <c r="G449" s="89">
        <f t="shared" si="217"/>
        <v>0</v>
      </c>
      <c r="H449" s="89">
        <f t="shared" si="217"/>
        <v>0</v>
      </c>
      <c r="I449" s="89">
        <f t="shared" si="217"/>
        <v>0</v>
      </c>
      <c r="J449" s="89">
        <f t="shared" si="217"/>
        <v>0</v>
      </c>
      <c r="K449" s="90">
        <f t="shared" si="196"/>
        <v>0</v>
      </c>
    </row>
    <row r="450" spans="2:11" ht="22.5">
      <c r="B450" s="92">
        <v>4171</v>
      </c>
      <c r="C450" s="93" t="s">
        <v>587</v>
      </c>
      <c r="D450" s="94"/>
      <c r="E450" s="94"/>
      <c r="F450" s="95">
        <f t="shared" si="211"/>
        <v>0</v>
      </c>
      <c r="G450" s="94"/>
      <c r="H450" s="94"/>
      <c r="I450" s="95">
        <f>+G450+H450+J450</f>
        <v>0</v>
      </c>
      <c r="J450" s="94"/>
      <c r="K450" s="90">
        <f t="shared" si="196"/>
        <v>0</v>
      </c>
    </row>
    <row r="451" spans="2:11" ht="22.5">
      <c r="B451" s="87">
        <v>4180</v>
      </c>
      <c r="C451" s="91" t="s">
        <v>588</v>
      </c>
      <c r="D451" s="89">
        <f t="shared" ref="D451:J451" si="218">D452</f>
        <v>0</v>
      </c>
      <c r="E451" s="89">
        <f t="shared" si="218"/>
        <v>0</v>
      </c>
      <c r="F451" s="89">
        <f t="shared" si="218"/>
        <v>0</v>
      </c>
      <c r="G451" s="89">
        <f t="shared" si="218"/>
        <v>0</v>
      </c>
      <c r="H451" s="89">
        <f t="shared" si="218"/>
        <v>0</v>
      </c>
      <c r="I451" s="89">
        <f t="shared" si="218"/>
        <v>0</v>
      </c>
      <c r="J451" s="89">
        <f t="shared" si="218"/>
        <v>0</v>
      </c>
      <c r="K451" s="90">
        <f t="shared" si="196"/>
        <v>0</v>
      </c>
    </row>
    <row r="452" spans="2:11">
      <c r="B452" s="92">
        <v>4181</v>
      </c>
      <c r="C452" s="93" t="s">
        <v>588</v>
      </c>
      <c r="D452" s="94"/>
      <c r="E452" s="94"/>
      <c r="F452" s="95">
        <f t="shared" si="211"/>
        <v>0</v>
      </c>
      <c r="G452" s="94"/>
      <c r="H452" s="94"/>
      <c r="I452" s="95">
        <f>+G452+H452+J452</f>
        <v>0</v>
      </c>
      <c r="J452" s="94"/>
      <c r="K452" s="90">
        <f t="shared" si="196"/>
        <v>0</v>
      </c>
    </row>
    <row r="453" spans="2:11" ht="13.5" customHeight="1">
      <c r="B453" s="87">
        <v>4190</v>
      </c>
      <c r="C453" s="91" t="s">
        <v>589</v>
      </c>
      <c r="D453" s="89">
        <f t="shared" ref="D453:J453" si="219">D454</f>
        <v>0</v>
      </c>
      <c r="E453" s="89">
        <f t="shared" si="219"/>
        <v>0</v>
      </c>
      <c r="F453" s="89">
        <f t="shared" si="219"/>
        <v>0</v>
      </c>
      <c r="G453" s="89">
        <f t="shared" si="219"/>
        <v>0</v>
      </c>
      <c r="H453" s="89">
        <f t="shared" si="219"/>
        <v>0</v>
      </c>
      <c r="I453" s="89">
        <f t="shared" si="219"/>
        <v>0</v>
      </c>
      <c r="J453" s="89">
        <f t="shared" si="219"/>
        <v>0</v>
      </c>
      <c r="K453" s="90">
        <f t="shared" si="196"/>
        <v>0</v>
      </c>
    </row>
    <row r="454" spans="2:11">
      <c r="B454" s="92">
        <v>4191</v>
      </c>
      <c r="C454" s="93" t="s">
        <v>589</v>
      </c>
      <c r="D454" s="94"/>
      <c r="E454" s="94"/>
      <c r="F454" s="95">
        <f t="shared" si="211"/>
        <v>0</v>
      </c>
      <c r="G454" s="94"/>
      <c r="H454" s="94"/>
      <c r="I454" s="95">
        <f>+G454+H454+J454</f>
        <v>0</v>
      </c>
      <c r="J454" s="94"/>
      <c r="K454" s="90">
        <f t="shared" si="196"/>
        <v>0</v>
      </c>
    </row>
    <row r="455" spans="2:11">
      <c r="B455" s="87">
        <v>4200</v>
      </c>
      <c r="C455" s="99" t="s">
        <v>17</v>
      </c>
      <c r="D455" s="89">
        <f t="shared" ref="D455:J455" si="220">D456+D458+D460+D462+D464</f>
        <v>0</v>
      </c>
      <c r="E455" s="89">
        <f t="shared" si="220"/>
        <v>0</v>
      </c>
      <c r="F455" s="89">
        <f t="shared" si="220"/>
        <v>0</v>
      </c>
      <c r="G455" s="89">
        <f t="shared" si="220"/>
        <v>0</v>
      </c>
      <c r="H455" s="89">
        <f t="shared" si="220"/>
        <v>0</v>
      </c>
      <c r="I455" s="89">
        <f t="shared" si="220"/>
        <v>0</v>
      </c>
      <c r="J455" s="89">
        <f t="shared" si="220"/>
        <v>0</v>
      </c>
      <c r="K455" s="90">
        <f t="shared" si="196"/>
        <v>0</v>
      </c>
    </row>
    <row r="456" spans="2:11" ht="26.25" customHeight="1">
      <c r="B456" s="87">
        <v>4210</v>
      </c>
      <c r="C456" s="91" t="s">
        <v>590</v>
      </c>
      <c r="D456" s="89">
        <f t="shared" ref="D456:J456" si="221">D457</f>
        <v>0</v>
      </c>
      <c r="E456" s="89">
        <f t="shared" si="221"/>
        <v>0</v>
      </c>
      <c r="F456" s="89">
        <f t="shared" si="221"/>
        <v>0</v>
      </c>
      <c r="G456" s="89">
        <f t="shared" si="221"/>
        <v>0</v>
      </c>
      <c r="H456" s="89">
        <f t="shared" si="221"/>
        <v>0</v>
      </c>
      <c r="I456" s="89">
        <f t="shared" si="221"/>
        <v>0</v>
      </c>
      <c r="J456" s="89">
        <f t="shared" si="221"/>
        <v>0</v>
      </c>
      <c r="K456" s="90">
        <f t="shared" si="196"/>
        <v>0</v>
      </c>
    </row>
    <row r="457" spans="2:11" ht="22.5">
      <c r="B457" s="92">
        <v>4211</v>
      </c>
      <c r="C457" s="93" t="s">
        <v>590</v>
      </c>
      <c r="D457" s="94"/>
      <c r="E457" s="94"/>
      <c r="F457" s="95">
        <f t="shared" ref="F457:F465" si="222">+D457+E457</f>
        <v>0</v>
      </c>
      <c r="G457" s="94"/>
      <c r="H457" s="94"/>
      <c r="I457" s="95">
        <f>+G457+H457+J457</f>
        <v>0</v>
      </c>
      <c r="J457" s="94"/>
      <c r="K457" s="90">
        <f t="shared" si="196"/>
        <v>0</v>
      </c>
    </row>
    <row r="458" spans="2:11" ht="22.5">
      <c r="B458" s="87">
        <v>4220</v>
      </c>
      <c r="C458" s="91" t="s">
        <v>591</v>
      </c>
      <c r="D458" s="89">
        <f t="shared" ref="D458:J458" si="223">D459</f>
        <v>0</v>
      </c>
      <c r="E458" s="89">
        <f t="shared" si="223"/>
        <v>0</v>
      </c>
      <c r="F458" s="89">
        <f t="shared" si="223"/>
        <v>0</v>
      </c>
      <c r="G458" s="89">
        <f t="shared" si="223"/>
        <v>0</v>
      </c>
      <c r="H458" s="89">
        <f t="shared" si="223"/>
        <v>0</v>
      </c>
      <c r="I458" s="89">
        <f t="shared" si="223"/>
        <v>0</v>
      </c>
      <c r="J458" s="89">
        <f t="shared" si="223"/>
        <v>0</v>
      </c>
      <c r="K458" s="90">
        <f t="shared" si="196"/>
        <v>0</v>
      </c>
    </row>
    <row r="459" spans="2:11" ht="22.5">
      <c r="B459" s="92">
        <v>4221</v>
      </c>
      <c r="C459" s="93" t="s">
        <v>591</v>
      </c>
      <c r="D459" s="94"/>
      <c r="E459" s="94"/>
      <c r="F459" s="95">
        <f t="shared" si="222"/>
        <v>0</v>
      </c>
      <c r="G459" s="94"/>
      <c r="H459" s="94"/>
      <c r="I459" s="95">
        <f>+G459+H459+J459</f>
        <v>0</v>
      </c>
      <c r="J459" s="94"/>
      <c r="K459" s="90">
        <f t="shared" si="196"/>
        <v>0</v>
      </c>
    </row>
    <row r="460" spans="2:11" ht="13.5" customHeight="1">
      <c r="B460" s="87">
        <v>4230</v>
      </c>
      <c r="C460" s="91" t="s">
        <v>592</v>
      </c>
      <c r="D460" s="89">
        <f>+D461</f>
        <v>0</v>
      </c>
      <c r="E460" s="89">
        <f>+E461</f>
        <v>0</v>
      </c>
      <c r="F460" s="89">
        <f>F461</f>
        <v>0</v>
      </c>
      <c r="G460" s="89">
        <f>G461</f>
        <v>0</v>
      </c>
      <c r="H460" s="89">
        <f>H461</f>
        <v>0</v>
      </c>
      <c r="I460" s="89">
        <f>I461</f>
        <v>0</v>
      </c>
      <c r="J460" s="89">
        <f>J461</f>
        <v>0</v>
      </c>
      <c r="K460" s="90">
        <f t="shared" si="196"/>
        <v>0</v>
      </c>
    </row>
    <row r="461" spans="2:11">
      <c r="B461" s="92">
        <v>4231</v>
      </c>
      <c r="C461" s="93" t="s">
        <v>592</v>
      </c>
      <c r="D461" s="94"/>
      <c r="E461" s="94"/>
      <c r="F461" s="95">
        <f t="shared" si="222"/>
        <v>0</v>
      </c>
      <c r="G461" s="94"/>
      <c r="H461" s="94"/>
      <c r="I461" s="95">
        <f>+G461+H461+J461</f>
        <v>0</v>
      </c>
      <c r="J461" s="94"/>
      <c r="K461" s="90">
        <f t="shared" si="196"/>
        <v>0</v>
      </c>
    </row>
    <row r="462" spans="2:11">
      <c r="B462" s="87">
        <v>4240</v>
      </c>
      <c r="C462" s="91" t="s">
        <v>593</v>
      </c>
      <c r="D462" s="89">
        <f t="shared" ref="D462:J462" si="224">D463</f>
        <v>0</v>
      </c>
      <c r="E462" s="89">
        <f t="shared" si="224"/>
        <v>0</v>
      </c>
      <c r="F462" s="89">
        <f t="shared" si="224"/>
        <v>0</v>
      </c>
      <c r="G462" s="89">
        <f t="shared" si="224"/>
        <v>0</v>
      </c>
      <c r="H462" s="89">
        <f t="shared" si="224"/>
        <v>0</v>
      </c>
      <c r="I462" s="89">
        <f t="shared" si="224"/>
        <v>0</v>
      </c>
      <c r="J462" s="89">
        <f t="shared" si="224"/>
        <v>0</v>
      </c>
      <c r="K462" s="90">
        <f t="shared" si="196"/>
        <v>0</v>
      </c>
    </row>
    <row r="463" spans="2:11">
      <c r="B463" s="92">
        <v>4241</v>
      </c>
      <c r="C463" s="93" t="s">
        <v>594</v>
      </c>
      <c r="D463" s="94"/>
      <c r="E463" s="94"/>
      <c r="F463" s="95">
        <f t="shared" si="222"/>
        <v>0</v>
      </c>
      <c r="G463" s="94"/>
      <c r="H463" s="94"/>
      <c r="I463" s="95">
        <f>+G463+H463+J463</f>
        <v>0</v>
      </c>
      <c r="J463" s="94"/>
      <c r="K463" s="90">
        <f t="shared" si="196"/>
        <v>0</v>
      </c>
    </row>
    <row r="464" spans="2:11" ht="15" customHeight="1">
      <c r="B464" s="87">
        <v>4250</v>
      </c>
      <c r="C464" s="91" t="s">
        <v>595</v>
      </c>
      <c r="D464" s="89">
        <f t="shared" ref="D464:J464" si="225">D465</f>
        <v>0</v>
      </c>
      <c r="E464" s="89">
        <f t="shared" si="225"/>
        <v>0</v>
      </c>
      <c r="F464" s="89">
        <f t="shared" si="225"/>
        <v>0</v>
      </c>
      <c r="G464" s="89">
        <f t="shared" si="225"/>
        <v>0</v>
      </c>
      <c r="H464" s="89">
        <f t="shared" si="225"/>
        <v>0</v>
      </c>
      <c r="I464" s="89">
        <f t="shared" si="225"/>
        <v>0</v>
      </c>
      <c r="J464" s="89">
        <f t="shared" si="225"/>
        <v>0</v>
      </c>
      <c r="K464" s="90">
        <f t="shared" si="196"/>
        <v>0</v>
      </c>
    </row>
    <row r="465" spans="2:11">
      <c r="B465" s="92">
        <v>4251</v>
      </c>
      <c r="C465" s="93" t="s">
        <v>595</v>
      </c>
      <c r="D465" s="94"/>
      <c r="E465" s="94"/>
      <c r="F465" s="95">
        <f t="shared" si="222"/>
        <v>0</v>
      </c>
      <c r="G465" s="94"/>
      <c r="H465" s="94"/>
      <c r="I465" s="95">
        <f>+G465+H465+J465</f>
        <v>0</v>
      </c>
      <c r="J465" s="94"/>
      <c r="K465" s="90">
        <f t="shared" si="196"/>
        <v>0</v>
      </c>
    </row>
    <row r="466" spans="2:11">
      <c r="B466" s="87">
        <v>4300</v>
      </c>
      <c r="C466" s="99" t="s">
        <v>18</v>
      </c>
      <c r="D466" s="89">
        <f t="shared" ref="D466:J466" si="226">D467+D469+D471+D473+D475+D477+D479+D481+D485</f>
        <v>0</v>
      </c>
      <c r="E466" s="89">
        <f t="shared" si="226"/>
        <v>0</v>
      </c>
      <c r="F466" s="89">
        <f t="shared" si="226"/>
        <v>0</v>
      </c>
      <c r="G466" s="89">
        <f t="shared" si="226"/>
        <v>0</v>
      </c>
      <c r="H466" s="89">
        <f t="shared" si="226"/>
        <v>0</v>
      </c>
      <c r="I466" s="89">
        <f t="shared" si="226"/>
        <v>0</v>
      </c>
      <c r="J466" s="89">
        <f t="shared" si="226"/>
        <v>0</v>
      </c>
      <c r="K466" s="90">
        <f t="shared" si="196"/>
        <v>0</v>
      </c>
    </row>
    <row r="467" spans="2:11">
      <c r="B467" s="87">
        <v>4310</v>
      </c>
      <c r="C467" s="91" t="s">
        <v>596</v>
      </c>
      <c r="D467" s="89">
        <f t="shared" ref="D467:J467" si="227">D468</f>
        <v>0</v>
      </c>
      <c r="E467" s="89">
        <f t="shared" si="227"/>
        <v>0</v>
      </c>
      <c r="F467" s="89">
        <f t="shared" si="227"/>
        <v>0</v>
      </c>
      <c r="G467" s="89">
        <f t="shared" si="227"/>
        <v>0</v>
      </c>
      <c r="H467" s="89">
        <f t="shared" si="227"/>
        <v>0</v>
      </c>
      <c r="I467" s="89">
        <f t="shared" si="227"/>
        <v>0</v>
      </c>
      <c r="J467" s="89">
        <f t="shared" si="227"/>
        <v>0</v>
      </c>
      <c r="K467" s="90">
        <f t="shared" si="196"/>
        <v>0</v>
      </c>
    </row>
    <row r="468" spans="2:11">
      <c r="B468" s="92">
        <v>4311</v>
      </c>
      <c r="C468" s="93" t="s">
        <v>596</v>
      </c>
      <c r="D468" s="94"/>
      <c r="E468" s="94"/>
      <c r="F468" s="95">
        <f t="shared" ref="F468:F484" si="228">+D468+E468</f>
        <v>0</v>
      </c>
      <c r="G468" s="94"/>
      <c r="H468" s="94"/>
      <c r="I468" s="95">
        <f>+G468+H468+J468</f>
        <v>0</v>
      </c>
      <c r="J468" s="94"/>
      <c r="K468" s="90">
        <f t="shared" si="196"/>
        <v>0</v>
      </c>
    </row>
    <row r="469" spans="2:11">
      <c r="B469" s="87">
        <v>4320</v>
      </c>
      <c r="C469" s="91" t="s">
        <v>597</v>
      </c>
      <c r="D469" s="89">
        <f t="shared" ref="D469:J469" si="229">D470</f>
        <v>0</v>
      </c>
      <c r="E469" s="89">
        <f t="shared" si="229"/>
        <v>0</v>
      </c>
      <c r="F469" s="89">
        <f t="shared" si="229"/>
        <v>0</v>
      </c>
      <c r="G469" s="89">
        <f t="shared" si="229"/>
        <v>0</v>
      </c>
      <c r="H469" s="89">
        <f t="shared" si="229"/>
        <v>0</v>
      </c>
      <c r="I469" s="89">
        <f t="shared" si="229"/>
        <v>0</v>
      </c>
      <c r="J469" s="89">
        <f t="shared" si="229"/>
        <v>0</v>
      </c>
      <c r="K469" s="90">
        <f t="shared" si="196"/>
        <v>0</v>
      </c>
    </row>
    <row r="470" spans="2:11">
      <c r="B470" s="92">
        <v>4321</v>
      </c>
      <c r="C470" s="93" t="s">
        <v>597</v>
      </c>
      <c r="D470" s="94"/>
      <c r="E470" s="94"/>
      <c r="F470" s="95">
        <f t="shared" si="228"/>
        <v>0</v>
      </c>
      <c r="G470" s="94"/>
      <c r="H470" s="94"/>
      <c r="I470" s="95">
        <f>+G470+H470+J470</f>
        <v>0</v>
      </c>
      <c r="J470" s="94"/>
      <c r="K470" s="90">
        <f t="shared" ref="K470:K533" si="230">F470-I470</f>
        <v>0</v>
      </c>
    </row>
    <row r="471" spans="2:11">
      <c r="B471" s="87">
        <v>4330</v>
      </c>
      <c r="C471" s="91" t="s">
        <v>598</v>
      </c>
      <c r="D471" s="89">
        <f t="shared" ref="D471:J471" si="231">D472</f>
        <v>0</v>
      </c>
      <c r="E471" s="89">
        <f t="shared" si="231"/>
        <v>0</v>
      </c>
      <c r="F471" s="89">
        <f t="shared" si="231"/>
        <v>0</v>
      </c>
      <c r="G471" s="89">
        <f t="shared" si="231"/>
        <v>0</v>
      </c>
      <c r="H471" s="89">
        <f t="shared" si="231"/>
        <v>0</v>
      </c>
      <c r="I471" s="89">
        <f t="shared" si="231"/>
        <v>0</v>
      </c>
      <c r="J471" s="89">
        <f t="shared" si="231"/>
        <v>0</v>
      </c>
      <c r="K471" s="90">
        <f t="shared" si="230"/>
        <v>0</v>
      </c>
    </row>
    <row r="472" spans="2:11">
      <c r="B472" s="92">
        <v>4331</v>
      </c>
      <c r="C472" s="93" t="s">
        <v>598</v>
      </c>
      <c r="D472" s="94"/>
      <c r="E472" s="94"/>
      <c r="F472" s="95">
        <f t="shared" si="228"/>
        <v>0</v>
      </c>
      <c r="G472" s="94"/>
      <c r="H472" s="94"/>
      <c r="I472" s="95">
        <f>+G472+H472+J472</f>
        <v>0</v>
      </c>
      <c r="J472" s="94"/>
      <c r="K472" s="90">
        <f t="shared" si="230"/>
        <v>0</v>
      </c>
    </row>
    <row r="473" spans="2:11">
      <c r="B473" s="87">
        <v>4340</v>
      </c>
      <c r="C473" s="91" t="s">
        <v>599</v>
      </c>
      <c r="D473" s="89">
        <f t="shared" ref="D473:J473" si="232">D474</f>
        <v>0</v>
      </c>
      <c r="E473" s="89">
        <f t="shared" si="232"/>
        <v>0</v>
      </c>
      <c r="F473" s="89">
        <f t="shared" si="232"/>
        <v>0</v>
      </c>
      <c r="G473" s="89">
        <f t="shared" si="232"/>
        <v>0</v>
      </c>
      <c r="H473" s="89">
        <f t="shared" si="232"/>
        <v>0</v>
      </c>
      <c r="I473" s="89">
        <f t="shared" si="232"/>
        <v>0</v>
      </c>
      <c r="J473" s="89">
        <f t="shared" si="232"/>
        <v>0</v>
      </c>
      <c r="K473" s="90">
        <f t="shared" si="230"/>
        <v>0</v>
      </c>
    </row>
    <row r="474" spans="2:11">
      <c r="B474" s="92">
        <v>4341</v>
      </c>
      <c r="C474" s="93" t="s">
        <v>599</v>
      </c>
      <c r="D474" s="94"/>
      <c r="E474" s="94"/>
      <c r="F474" s="95">
        <f t="shared" si="228"/>
        <v>0</v>
      </c>
      <c r="G474" s="94"/>
      <c r="H474" s="94"/>
      <c r="I474" s="95">
        <f>+G474+H474+J474</f>
        <v>0</v>
      </c>
      <c r="J474" s="94"/>
      <c r="K474" s="90">
        <f t="shared" si="230"/>
        <v>0</v>
      </c>
    </row>
    <row r="475" spans="2:11">
      <c r="B475" s="300">
        <v>4350</v>
      </c>
      <c r="C475" s="91" t="s">
        <v>600</v>
      </c>
      <c r="D475" s="89">
        <f t="shared" ref="D475:J475" si="233">D476</f>
        <v>0</v>
      </c>
      <c r="E475" s="89">
        <f t="shared" si="233"/>
        <v>0</v>
      </c>
      <c r="F475" s="89">
        <f t="shared" si="233"/>
        <v>0</v>
      </c>
      <c r="G475" s="89">
        <f t="shared" si="233"/>
        <v>0</v>
      </c>
      <c r="H475" s="89">
        <f t="shared" si="233"/>
        <v>0</v>
      </c>
      <c r="I475" s="89">
        <f t="shared" si="233"/>
        <v>0</v>
      </c>
      <c r="J475" s="89">
        <f t="shared" si="233"/>
        <v>0</v>
      </c>
      <c r="K475" s="90">
        <f t="shared" si="230"/>
        <v>0</v>
      </c>
    </row>
    <row r="476" spans="2:11">
      <c r="B476" s="92">
        <v>4351</v>
      </c>
      <c r="C476" s="93" t="s">
        <v>600</v>
      </c>
      <c r="D476" s="94"/>
      <c r="E476" s="94"/>
      <c r="F476" s="95">
        <f t="shared" si="228"/>
        <v>0</v>
      </c>
      <c r="G476" s="94"/>
      <c r="H476" s="94"/>
      <c r="I476" s="95">
        <f>+G476+H476+J476</f>
        <v>0</v>
      </c>
      <c r="J476" s="94"/>
      <c r="K476" s="90">
        <f t="shared" si="230"/>
        <v>0</v>
      </c>
    </row>
    <row r="477" spans="2:11">
      <c r="B477" s="87">
        <v>4360</v>
      </c>
      <c r="C477" s="91" t="s">
        <v>601</v>
      </c>
      <c r="D477" s="89">
        <f>+D478</f>
        <v>0</v>
      </c>
      <c r="E477" s="89">
        <f>+E478</f>
        <v>0</v>
      </c>
      <c r="F477" s="89">
        <f>F478</f>
        <v>0</v>
      </c>
      <c r="G477" s="89">
        <f>G478</f>
        <v>0</v>
      </c>
      <c r="H477" s="89">
        <f>H478</f>
        <v>0</v>
      </c>
      <c r="I477" s="89">
        <f>I478</f>
        <v>0</v>
      </c>
      <c r="J477" s="89">
        <f>J478</f>
        <v>0</v>
      </c>
      <c r="K477" s="90">
        <f t="shared" si="230"/>
        <v>0</v>
      </c>
    </row>
    <row r="478" spans="2:11">
      <c r="B478" s="92">
        <v>4361</v>
      </c>
      <c r="C478" s="93" t="s">
        <v>601</v>
      </c>
      <c r="D478" s="94"/>
      <c r="E478" s="94"/>
      <c r="F478" s="95">
        <f t="shared" si="228"/>
        <v>0</v>
      </c>
      <c r="G478" s="94"/>
      <c r="H478" s="94"/>
      <c r="I478" s="95">
        <f>+G478+H478+J478</f>
        <v>0</v>
      </c>
      <c r="J478" s="94"/>
      <c r="K478" s="90">
        <f t="shared" si="230"/>
        <v>0</v>
      </c>
    </row>
    <row r="479" spans="2:11">
      <c r="B479" s="87">
        <v>4370</v>
      </c>
      <c r="C479" s="91" t="s">
        <v>602</v>
      </c>
      <c r="D479" s="89">
        <f t="shared" ref="D479:J479" si="234">D480</f>
        <v>0</v>
      </c>
      <c r="E479" s="89">
        <f t="shared" si="234"/>
        <v>0</v>
      </c>
      <c r="F479" s="89">
        <f t="shared" si="234"/>
        <v>0</v>
      </c>
      <c r="G479" s="89">
        <f t="shared" si="234"/>
        <v>0</v>
      </c>
      <c r="H479" s="89">
        <f t="shared" si="234"/>
        <v>0</v>
      </c>
      <c r="I479" s="89">
        <f t="shared" si="234"/>
        <v>0</v>
      </c>
      <c r="J479" s="89">
        <f t="shared" si="234"/>
        <v>0</v>
      </c>
      <c r="K479" s="90">
        <f t="shared" si="230"/>
        <v>0</v>
      </c>
    </row>
    <row r="480" spans="2:11">
      <c r="B480" s="92">
        <v>4371</v>
      </c>
      <c r="C480" s="93" t="s">
        <v>602</v>
      </c>
      <c r="D480" s="94"/>
      <c r="E480" s="94"/>
      <c r="F480" s="95">
        <f t="shared" si="228"/>
        <v>0</v>
      </c>
      <c r="G480" s="94"/>
      <c r="H480" s="94"/>
      <c r="I480" s="95">
        <f>+G480+H480+J480</f>
        <v>0</v>
      </c>
      <c r="J480" s="94"/>
      <c r="K480" s="90">
        <f t="shared" si="230"/>
        <v>0</v>
      </c>
    </row>
    <row r="481" spans="2:11">
      <c r="B481" s="87">
        <v>4380</v>
      </c>
      <c r="C481" s="91" t="s">
        <v>603</v>
      </c>
      <c r="D481" s="89">
        <f t="shared" ref="D481:J481" si="235">D482+D483+D484</f>
        <v>0</v>
      </c>
      <c r="E481" s="89">
        <f t="shared" si="235"/>
        <v>0</v>
      </c>
      <c r="F481" s="89">
        <f t="shared" si="235"/>
        <v>0</v>
      </c>
      <c r="G481" s="89">
        <f t="shared" si="235"/>
        <v>0</v>
      </c>
      <c r="H481" s="89">
        <f t="shared" si="235"/>
        <v>0</v>
      </c>
      <c r="I481" s="89">
        <f t="shared" si="235"/>
        <v>0</v>
      </c>
      <c r="J481" s="89">
        <f t="shared" si="235"/>
        <v>0</v>
      </c>
      <c r="K481" s="90">
        <f t="shared" si="230"/>
        <v>0</v>
      </c>
    </row>
    <row r="482" spans="2:11">
      <c r="B482" s="92">
        <v>4381</v>
      </c>
      <c r="C482" s="93" t="s">
        <v>603</v>
      </c>
      <c r="D482" s="94"/>
      <c r="E482" s="94"/>
      <c r="F482" s="95">
        <f t="shared" si="228"/>
        <v>0</v>
      </c>
      <c r="G482" s="94"/>
      <c r="H482" s="94"/>
      <c r="I482" s="95">
        <f>+G482+H482+J482</f>
        <v>0</v>
      </c>
      <c r="J482" s="94"/>
      <c r="K482" s="90">
        <f t="shared" si="230"/>
        <v>0</v>
      </c>
    </row>
    <row r="483" spans="2:11">
      <c r="B483" s="92">
        <v>4382</v>
      </c>
      <c r="C483" s="93" t="s">
        <v>604</v>
      </c>
      <c r="D483" s="94"/>
      <c r="E483" s="94"/>
      <c r="F483" s="95">
        <f t="shared" si="228"/>
        <v>0</v>
      </c>
      <c r="G483" s="94"/>
      <c r="H483" s="94"/>
      <c r="I483" s="95">
        <f>+G483+H483+J483</f>
        <v>0</v>
      </c>
      <c r="J483" s="94"/>
      <c r="K483" s="90">
        <f t="shared" si="230"/>
        <v>0</v>
      </c>
    </row>
    <row r="484" spans="2:11">
      <c r="B484" s="92">
        <v>4383</v>
      </c>
      <c r="C484" s="93" t="s">
        <v>605</v>
      </c>
      <c r="D484" s="94"/>
      <c r="E484" s="94"/>
      <c r="F484" s="95">
        <f t="shared" si="228"/>
        <v>0</v>
      </c>
      <c r="G484" s="94"/>
      <c r="H484" s="94"/>
      <c r="I484" s="95">
        <f>+G484+H484+J484</f>
        <v>0</v>
      </c>
      <c r="J484" s="94"/>
      <c r="K484" s="90">
        <f t="shared" si="230"/>
        <v>0</v>
      </c>
    </row>
    <row r="485" spans="2:11">
      <c r="B485" s="87">
        <v>4390</v>
      </c>
      <c r="C485" s="91" t="s">
        <v>606</v>
      </c>
      <c r="D485" s="89">
        <f t="shared" ref="D485:J485" si="236">D486+D487+D488+D489</f>
        <v>0</v>
      </c>
      <c r="E485" s="89">
        <f t="shared" si="236"/>
        <v>0</v>
      </c>
      <c r="F485" s="89">
        <f t="shared" si="236"/>
        <v>0</v>
      </c>
      <c r="G485" s="89">
        <f t="shared" si="236"/>
        <v>0</v>
      </c>
      <c r="H485" s="89">
        <f t="shared" si="236"/>
        <v>0</v>
      </c>
      <c r="I485" s="89">
        <f t="shared" si="236"/>
        <v>0</v>
      </c>
      <c r="J485" s="89">
        <f t="shared" si="236"/>
        <v>0</v>
      </c>
      <c r="K485" s="90">
        <f t="shared" si="230"/>
        <v>0</v>
      </c>
    </row>
    <row r="486" spans="2:11">
      <c r="B486" s="92">
        <v>4391</v>
      </c>
      <c r="C486" s="93" t="s">
        <v>607</v>
      </c>
      <c r="D486" s="94"/>
      <c r="E486" s="94"/>
      <c r="F486" s="95">
        <f>+D486+E486</f>
        <v>0</v>
      </c>
      <c r="G486" s="94"/>
      <c r="H486" s="94"/>
      <c r="I486" s="95">
        <f>+G486+H486+J486</f>
        <v>0</v>
      </c>
      <c r="J486" s="94"/>
      <c r="K486" s="90">
        <f t="shared" si="230"/>
        <v>0</v>
      </c>
    </row>
    <row r="487" spans="2:11">
      <c r="B487" s="92">
        <v>4392</v>
      </c>
      <c r="C487" s="93" t="s">
        <v>608</v>
      </c>
      <c r="D487" s="94"/>
      <c r="E487" s="94"/>
      <c r="F487" s="95">
        <f>+D487+E487</f>
        <v>0</v>
      </c>
      <c r="G487" s="94"/>
      <c r="H487" s="94"/>
      <c r="I487" s="95">
        <f>+G487+H487+J487</f>
        <v>0</v>
      </c>
      <c r="J487" s="94"/>
      <c r="K487" s="90">
        <f t="shared" si="230"/>
        <v>0</v>
      </c>
    </row>
    <row r="488" spans="2:11">
      <c r="B488" s="92">
        <v>4393</v>
      </c>
      <c r="C488" s="93" t="s">
        <v>609</v>
      </c>
      <c r="D488" s="94"/>
      <c r="E488" s="94"/>
      <c r="F488" s="95">
        <f>+D488+E488</f>
        <v>0</v>
      </c>
      <c r="G488" s="94"/>
      <c r="H488" s="94"/>
      <c r="I488" s="95">
        <f>+G488+H488+J488</f>
        <v>0</v>
      </c>
      <c r="J488" s="94"/>
      <c r="K488" s="90">
        <f t="shared" si="230"/>
        <v>0</v>
      </c>
    </row>
    <row r="489" spans="2:11">
      <c r="B489" s="92">
        <v>4394</v>
      </c>
      <c r="C489" s="93" t="s">
        <v>606</v>
      </c>
      <c r="D489" s="94"/>
      <c r="E489" s="94"/>
      <c r="F489" s="95">
        <f>+D489+E489</f>
        <v>0</v>
      </c>
      <c r="G489" s="94"/>
      <c r="H489" s="94"/>
      <c r="I489" s="95">
        <f>+G489+H489+J489</f>
        <v>0</v>
      </c>
      <c r="J489" s="94"/>
      <c r="K489" s="90">
        <f t="shared" si="230"/>
        <v>0</v>
      </c>
    </row>
    <row r="490" spans="2:11">
      <c r="B490" s="87">
        <v>4400</v>
      </c>
      <c r="C490" s="99" t="s">
        <v>19</v>
      </c>
      <c r="D490" s="89">
        <f t="shared" ref="D490:J490" si="237">D491+D498+D502+D505+D507+D510+D512+D514</f>
        <v>240000</v>
      </c>
      <c r="E490" s="89">
        <f t="shared" si="237"/>
        <v>0</v>
      </c>
      <c r="F490" s="89">
        <f t="shared" si="237"/>
        <v>240000</v>
      </c>
      <c r="G490" s="89">
        <f t="shared" si="237"/>
        <v>0</v>
      </c>
      <c r="H490" s="89">
        <f t="shared" si="237"/>
        <v>0</v>
      </c>
      <c r="I490" s="89">
        <f t="shared" si="237"/>
        <v>50506</v>
      </c>
      <c r="J490" s="89">
        <f t="shared" si="237"/>
        <v>0</v>
      </c>
      <c r="K490" s="90">
        <f t="shared" si="230"/>
        <v>189494</v>
      </c>
    </row>
    <row r="491" spans="2:11">
      <c r="B491" s="87">
        <v>4410</v>
      </c>
      <c r="C491" s="91" t="s">
        <v>610</v>
      </c>
      <c r="D491" s="89">
        <f t="shared" ref="D491:J491" si="238">D492+D493+D494+D495+D496+D497</f>
        <v>240000</v>
      </c>
      <c r="E491" s="89">
        <f t="shared" si="238"/>
        <v>0</v>
      </c>
      <c r="F491" s="89">
        <f t="shared" si="238"/>
        <v>240000</v>
      </c>
      <c r="G491" s="89">
        <f t="shared" si="238"/>
        <v>0</v>
      </c>
      <c r="H491" s="89">
        <f t="shared" si="238"/>
        <v>0</v>
      </c>
      <c r="I491" s="89">
        <f t="shared" si="238"/>
        <v>50506</v>
      </c>
      <c r="J491" s="89">
        <f t="shared" si="238"/>
        <v>0</v>
      </c>
      <c r="K491" s="90">
        <f t="shared" si="230"/>
        <v>189494</v>
      </c>
    </row>
    <row r="492" spans="2:11">
      <c r="B492" s="92">
        <v>4411</v>
      </c>
      <c r="C492" s="93" t="s">
        <v>611</v>
      </c>
      <c r="D492" s="94">
        <v>240000</v>
      </c>
      <c r="E492" s="94"/>
      <c r="F492" s="95">
        <f t="shared" ref="F492:F497" si="239">+D492+E492</f>
        <v>240000</v>
      </c>
      <c r="G492" s="94"/>
      <c r="H492" s="94"/>
      <c r="I492" s="95">
        <v>50506</v>
      </c>
      <c r="J492" s="94"/>
      <c r="K492" s="90">
        <f t="shared" si="230"/>
        <v>189494</v>
      </c>
    </row>
    <row r="493" spans="2:11">
      <c r="B493" s="92">
        <v>4412</v>
      </c>
      <c r="C493" s="93" t="s">
        <v>612</v>
      </c>
      <c r="D493" s="94"/>
      <c r="E493" s="94"/>
      <c r="F493" s="95">
        <f t="shared" si="239"/>
        <v>0</v>
      </c>
      <c r="G493" s="94"/>
      <c r="H493" s="94"/>
      <c r="I493" s="95">
        <f t="shared" ref="I493:I497" si="240">+G493+H493+J493</f>
        <v>0</v>
      </c>
      <c r="J493" s="94"/>
      <c r="K493" s="90">
        <f t="shared" si="230"/>
        <v>0</v>
      </c>
    </row>
    <row r="494" spans="2:11" ht="15" customHeight="1">
      <c r="B494" s="92">
        <v>4413</v>
      </c>
      <c r="C494" s="93" t="s">
        <v>613</v>
      </c>
      <c r="D494" s="94"/>
      <c r="E494" s="94"/>
      <c r="F494" s="95">
        <f t="shared" si="239"/>
        <v>0</v>
      </c>
      <c r="G494" s="94"/>
      <c r="H494" s="94"/>
      <c r="I494" s="95">
        <f t="shared" si="240"/>
        <v>0</v>
      </c>
      <c r="J494" s="94"/>
      <c r="K494" s="90">
        <f t="shared" si="230"/>
        <v>0</v>
      </c>
    </row>
    <row r="495" spans="2:11">
      <c r="B495" s="92">
        <v>4414</v>
      </c>
      <c r="C495" s="93" t="s">
        <v>614</v>
      </c>
      <c r="D495" s="94"/>
      <c r="E495" s="94"/>
      <c r="F495" s="95">
        <f t="shared" si="239"/>
        <v>0</v>
      </c>
      <c r="G495" s="94"/>
      <c r="H495" s="94"/>
      <c r="I495" s="95">
        <f t="shared" si="240"/>
        <v>0</v>
      </c>
      <c r="J495" s="94"/>
      <c r="K495" s="90">
        <f t="shared" si="230"/>
        <v>0</v>
      </c>
    </row>
    <row r="496" spans="2:11">
      <c r="B496" s="92">
        <v>4415</v>
      </c>
      <c r="C496" s="93" t="s">
        <v>615</v>
      </c>
      <c r="D496" s="94"/>
      <c r="E496" s="94"/>
      <c r="F496" s="95">
        <f t="shared" si="239"/>
        <v>0</v>
      </c>
      <c r="G496" s="94"/>
      <c r="H496" s="94"/>
      <c r="I496" s="95">
        <f t="shared" si="240"/>
        <v>0</v>
      </c>
      <c r="J496" s="94"/>
      <c r="K496" s="90">
        <f t="shared" si="230"/>
        <v>0</v>
      </c>
    </row>
    <row r="497" spans="2:11">
      <c r="B497" s="92">
        <v>4416</v>
      </c>
      <c r="C497" s="93" t="s">
        <v>1060</v>
      </c>
      <c r="D497" s="94"/>
      <c r="E497" s="94"/>
      <c r="F497" s="95">
        <f t="shared" si="239"/>
        <v>0</v>
      </c>
      <c r="G497" s="94"/>
      <c r="H497" s="94"/>
      <c r="I497" s="95">
        <f t="shared" si="240"/>
        <v>0</v>
      </c>
      <c r="J497" s="94"/>
      <c r="K497" s="90">
        <f t="shared" si="230"/>
        <v>0</v>
      </c>
    </row>
    <row r="498" spans="2:11">
      <c r="B498" s="87">
        <v>4420</v>
      </c>
      <c r="C498" s="91" t="s">
        <v>616</v>
      </c>
      <c r="D498" s="89">
        <f t="shared" ref="D498:J498" si="241">D499+D500+D501</f>
        <v>0</v>
      </c>
      <c r="E498" s="89">
        <f t="shared" si="241"/>
        <v>0</v>
      </c>
      <c r="F498" s="89">
        <f t="shared" si="241"/>
        <v>0</v>
      </c>
      <c r="G498" s="89">
        <f t="shared" si="241"/>
        <v>0</v>
      </c>
      <c r="H498" s="89">
        <f t="shared" si="241"/>
        <v>0</v>
      </c>
      <c r="I498" s="89">
        <f t="shared" si="241"/>
        <v>0</v>
      </c>
      <c r="J498" s="89">
        <f t="shared" si="241"/>
        <v>0</v>
      </c>
      <c r="K498" s="90">
        <f t="shared" si="230"/>
        <v>0</v>
      </c>
    </row>
    <row r="499" spans="2:11">
      <c r="B499" s="92">
        <v>4421</v>
      </c>
      <c r="C499" s="93" t="s">
        <v>617</v>
      </c>
      <c r="D499" s="94"/>
      <c r="E499" s="94"/>
      <c r="F499" s="95">
        <f>+D499+E499</f>
        <v>0</v>
      </c>
      <c r="G499" s="94"/>
      <c r="H499" s="94"/>
      <c r="I499" s="95">
        <f>+G499+H499+J499</f>
        <v>0</v>
      </c>
      <c r="J499" s="94"/>
      <c r="K499" s="90">
        <f t="shared" si="230"/>
        <v>0</v>
      </c>
    </row>
    <row r="500" spans="2:11">
      <c r="B500" s="92">
        <v>4422</v>
      </c>
      <c r="C500" s="93" t="s">
        <v>472</v>
      </c>
      <c r="D500" s="94"/>
      <c r="E500" s="94"/>
      <c r="F500" s="95">
        <f>+D500+E500</f>
        <v>0</v>
      </c>
      <c r="G500" s="94"/>
      <c r="H500" s="94"/>
      <c r="I500" s="95">
        <f>+G500+H500+J500</f>
        <v>0</v>
      </c>
      <c r="J500" s="94"/>
      <c r="K500" s="90">
        <f t="shared" si="230"/>
        <v>0</v>
      </c>
    </row>
    <row r="501" spans="2:11">
      <c r="B501" s="92">
        <v>4423</v>
      </c>
      <c r="C501" s="93" t="s">
        <v>618</v>
      </c>
      <c r="D501" s="94"/>
      <c r="E501" s="94"/>
      <c r="F501" s="95">
        <f>+D501+E501</f>
        <v>0</v>
      </c>
      <c r="G501" s="94"/>
      <c r="H501" s="94"/>
      <c r="I501" s="95">
        <f>+G501+H501+J501</f>
        <v>0</v>
      </c>
      <c r="J501" s="94"/>
      <c r="K501" s="90">
        <f t="shared" si="230"/>
        <v>0</v>
      </c>
    </row>
    <row r="502" spans="2:11">
      <c r="B502" s="87">
        <v>4430</v>
      </c>
      <c r="C502" s="91" t="s">
        <v>619</v>
      </c>
      <c r="D502" s="89">
        <f t="shared" ref="D502:J502" si="242">D503+D504</f>
        <v>0</v>
      </c>
      <c r="E502" s="89">
        <f t="shared" si="242"/>
        <v>0</v>
      </c>
      <c r="F502" s="89">
        <f t="shared" si="242"/>
        <v>0</v>
      </c>
      <c r="G502" s="89">
        <f t="shared" si="242"/>
        <v>0</v>
      </c>
      <c r="H502" s="89">
        <f t="shared" si="242"/>
        <v>0</v>
      </c>
      <c r="I502" s="89">
        <f t="shared" si="242"/>
        <v>0</v>
      </c>
      <c r="J502" s="89">
        <f t="shared" si="242"/>
        <v>0</v>
      </c>
      <c r="K502" s="90">
        <f t="shared" si="230"/>
        <v>0</v>
      </c>
    </row>
    <row r="503" spans="2:11">
      <c r="B503" s="92">
        <v>4431</v>
      </c>
      <c r="C503" s="93" t="s">
        <v>620</v>
      </c>
      <c r="D503" s="94"/>
      <c r="E503" s="94"/>
      <c r="F503" s="95">
        <f>+D503+E503</f>
        <v>0</v>
      </c>
      <c r="G503" s="94"/>
      <c r="H503" s="94"/>
      <c r="I503" s="95">
        <f>+G503+H503+J503</f>
        <v>0</v>
      </c>
      <c r="J503" s="94"/>
      <c r="K503" s="90">
        <f t="shared" si="230"/>
        <v>0</v>
      </c>
    </row>
    <row r="504" spans="2:11">
      <c r="B504" s="92">
        <v>4432</v>
      </c>
      <c r="C504" s="93" t="s">
        <v>621</v>
      </c>
      <c r="D504" s="94"/>
      <c r="E504" s="94"/>
      <c r="F504" s="95">
        <f>+D504+E504</f>
        <v>0</v>
      </c>
      <c r="G504" s="94"/>
      <c r="H504" s="94"/>
      <c r="I504" s="95">
        <f>+G504+H504+J504</f>
        <v>0</v>
      </c>
      <c r="J504" s="94"/>
      <c r="K504" s="90">
        <f t="shared" si="230"/>
        <v>0</v>
      </c>
    </row>
    <row r="505" spans="2:11">
      <c r="B505" s="87">
        <v>4440</v>
      </c>
      <c r="C505" s="91" t="s">
        <v>622</v>
      </c>
      <c r="D505" s="89">
        <f t="shared" ref="D505:J505" si="243">D506</f>
        <v>0</v>
      </c>
      <c r="E505" s="89">
        <f t="shared" si="243"/>
        <v>0</v>
      </c>
      <c r="F505" s="89">
        <f t="shared" si="243"/>
        <v>0</v>
      </c>
      <c r="G505" s="89">
        <f t="shared" si="243"/>
        <v>0</v>
      </c>
      <c r="H505" s="89">
        <f t="shared" si="243"/>
        <v>0</v>
      </c>
      <c r="I505" s="89">
        <f t="shared" si="243"/>
        <v>0</v>
      </c>
      <c r="J505" s="89">
        <f t="shared" si="243"/>
        <v>0</v>
      </c>
      <c r="K505" s="90">
        <f t="shared" si="230"/>
        <v>0</v>
      </c>
    </row>
    <row r="506" spans="2:11">
      <c r="B506" s="92">
        <v>4441</v>
      </c>
      <c r="C506" s="93" t="s">
        <v>622</v>
      </c>
      <c r="D506" s="94"/>
      <c r="E506" s="94"/>
      <c r="F506" s="95">
        <f>+D506+E506</f>
        <v>0</v>
      </c>
      <c r="G506" s="94"/>
      <c r="H506" s="94"/>
      <c r="I506" s="95">
        <f>+G506+H506+J506</f>
        <v>0</v>
      </c>
      <c r="J506" s="94"/>
      <c r="K506" s="90">
        <f t="shared" si="230"/>
        <v>0</v>
      </c>
    </row>
    <row r="507" spans="2:11">
      <c r="B507" s="87">
        <v>4450</v>
      </c>
      <c r="C507" s="91" t="s">
        <v>623</v>
      </c>
      <c r="D507" s="89">
        <f t="shared" ref="D507:J507" si="244">D508+D509</f>
        <v>0</v>
      </c>
      <c r="E507" s="89">
        <f t="shared" si="244"/>
        <v>0</v>
      </c>
      <c r="F507" s="89">
        <f t="shared" si="244"/>
        <v>0</v>
      </c>
      <c r="G507" s="89">
        <f t="shared" si="244"/>
        <v>0</v>
      </c>
      <c r="H507" s="89">
        <f t="shared" si="244"/>
        <v>0</v>
      </c>
      <c r="I507" s="89">
        <f t="shared" si="244"/>
        <v>0</v>
      </c>
      <c r="J507" s="89">
        <f t="shared" si="244"/>
        <v>0</v>
      </c>
      <c r="K507" s="90">
        <f t="shared" si="230"/>
        <v>0</v>
      </c>
    </row>
    <row r="508" spans="2:11">
      <c r="B508" s="92">
        <v>4451</v>
      </c>
      <c r="C508" s="93" t="s">
        <v>624</v>
      </c>
      <c r="D508" s="94"/>
      <c r="E508" s="94"/>
      <c r="F508" s="95">
        <f>+D508+E508</f>
        <v>0</v>
      </c>
      <c r="G508" s="94"/>
      <c r="H508" s="94"/>
      <c r="I508" s="95">
        <f>+G508+H508+J508</f>
        <v>0</v>
      </c>
      <c r="J508" s="94"/>
      <c r="K508" s="90">
        <f t="shared" si="230"/>
        <v>0</v>
      </c>
    </row>
    <row r="509" spans="2:11">
      <c r="B509" s="92">
        <v>4452</v>
      </c>
      <c r="C509" s="93" t="s">
        <v>625</v>
      </c>
      <c r="D509" s="94"/>
      <c r="E509" s="94"/>
      <c r="F509" s="95">
        <f>+D509+E509</f>
        <v>0</v>
      </c>
      <c r="G509" s="94"/>
      <c r="H509" s="94"/>
      <c r="I509" s="95">
        <f>+G509+H509+J509</f>
        <v>0</v>
      </c>
      <c r="J509" s="94"/>
      <c r="K509" s="90">
        <f t="shared" si="230"/>
        <v>0</v>
      </c>
    </row>
    <row r="510" spans="2:11">
      <c r="B510" s="87">
        <v>4460</v>
      </c>
      <c r="C510" s="91" t="s">
        <v>626</v>
      </c>
      <c r="D510" s="89">
        <f t="shared" ref="D510:J510" si="245">D511</f>
        <v>0</v>
      </c>
      <c r="E510" s="89">
        <f t="shared" si="245"/>
        <v>0</v>
      </c>
      <c r="F510" s="89">
        <f t="shared" si="245"/>
        <v>0</v>
      </c>
      <c r="G510" s="89">
        <f t="shared" si="245"/>
        <v>0</v>
      </c>
      <c r="H510" s="89">
        <f t="shared" si="245"/>
        <v>0</v>
      </c>
      <c r="I510" s="89">
        <f t="shared" si="245"/>
        <v>0</v>
      </c>
      <c r="J510" s="89">
        <f t="shared" si="245"/>
        <v>0</v>
      </c>
      <c r="K510" s="90">
        <f t="shared" si="230"/>
        <v>0</v>
      </c>
    </row>
    <row r="511" spans="2:11">
      <c r="B511" s="92">
        <v>4461</v>
      </c>
      <c r="C511" s="93" t="s">
        <v>626</v>
      </c>
      <c r="D511" s="94"/>
      <c r="E511" s="94"/>
      <c r="F511" s="95">
        <f t="shared" ref="F511:F516" si="246">+D511+E511</f>
        <v>0</v>
      </c>
      <c r="G511" s="94"/>
      <c r="H511" s="94"/>
      <c r="I511" s="95">
        <f>+G511+H511+J511</f>
        <v>0</v>
      </c>
      <c r="J511" s="94"/>
      <c r="K511" s="90">
        <f t="shared" si="230"/>
        <v>0</v>
      </c>
    </row>
    <row r="512" spans="2:11">
      <c r="B512" s="87">
        <v>4470</v>
      </c>
      <c r="C512" s="91" t="s">
        <v>627</v>
      </c>
      <c r="D512" s="89">
        <f t="shared" ref="D512:J512" si="247">D513</f>
        <v>0</v>
      </c>
      <c r="E512" s="89">
        <f t="shared" si="247"/>
        <v>0</v>
      </c>
      <c r="F512" s="89">
        <f t="shared" si="247"/>
        <v>0</v>
      </c>
      <c r="G512" s="89">
        <f t="shared" si="247"/>
        <v>0</v>
      </c>
      <c r="H512" s="89">
        <f t="shared" si="247"/>
        <v>0</v>
      </c>
      <c r="I512" s="89">
        <f t="shared" si="247"/>
        <v>0</v>
      </c>
      <c r="J512" s="89">
        <f t="shared" si="247"/>
        <v>0</v>
      </c>
      <c r="K512" s="90">
        <f t="shared" si="230"/>
        <v>0</v>
      </c>
    </row>
    <row r="513" spans="2:11">
      <c r="B513" s="92">
        <v>4471</v>
      </c>
      <c r="C513" s="93" t="s">
        <v>627</v>
      </c>
      <c r="D513" s="94"/>
      <c r="E513" s="94"/>
      <c r="F513" s="95">
        <f t="shared" si="246"/>
        <v>0</v>
      </c>
      <c r="G513" s="94"/>
      <c r="H513" s="94"/>
      <c r="I513" s="95">
        <f>+G513+H513+J513</f>
        <v>0</v>
      </c>
      <c r="J513" s="94"/>
      <c r="K513" s="90">
        <f t="shared" si="230"/>
        <v>0</v>
      </c>
    </row>
    <row r="514" spans="2:11">
      <c r="B514" s="87">
        <v>4480</v>
      </c>
      <c r="C514" s="91" t="s">
        <v>628</v>
      </c>
      <c r="D514" s="89">
        <f t="shared" ref="D514:J514" si="248">D515+D516</f>
        <v>0</v>
      </c>
      <c r="E514" s="89">
        <f t="shared" si="248"/>
        <v>0</v>
      </c>
      <c r="F514" s="89">
        <f t="shared" si="248"/>
        <v>0</v>
      </c>
      <c r="G514" s="89">
        <f t="shared" si="248"/>
        <v>0</v>
      </c>
      <c r="H514" s="89">
        <f t="shared" si="248"/>
        <v>0</v>
      </c>
      <c r="I514" s="89">
        <f t="shared" si="248"/>
        <v>0</v>
      </c>
      <c r="J514" s="89">
        <f t="shared" si="248"/>
        <v>0</v>
      </c>
      <c r="K514" s="90">
        <f t="shared" si="230"/>
        <v>0</v>
      </c>
    </row>
    <row r="515" spans="2:11">
      <c r="B515" s="92">
        <v>4481</v>
      </c>
      <c r="C515" s="93" t="s">
        <v>629</v>
      </c>
      <c r="D515" s="94"/>
      <c r="E515" s="94"/>
      <c r="F515" s="95">
        <f t="shared" si="246"/>
        <v>0</v>
      </c>
      <c r="G515" s="94"/>
      <c r="H515" s="94"/>
      <c r="I515" s="95">
        <f>+G515+H515+J515</f>
        <v>0</v>
      </c>
      <c r="J515" s="94"/>
      <c r="K515" s="90">
        <f t="shared" si="230"/>
        <v>0</v>
      </c>
    </row>
    <row r="516" spans="2:11" ht="23.25" customHeight="1">
      <c r="B516" s="92">
        <v>4482</v>
      </c>
      <c r="C516" s="93" t="s">
        <v>630</v>
      </c>
      <c r="D516" s="94"/>
      <c r="E516" s="94"/>
      <c r="F516" s="95">
        <f t="shared" si="246"/>
        <v>0</v>
      </c>
      <c r="G516" s="94"/>
      <c r="H516" s="94"/>
      <c r="I516" s="95">
        <f>+G516+H516+J516</f>
        <v>0</v>
      </c>
      <c r="J516" s="94"/>
      <c r="K516" s="90">
        <f t="shared" si="230"/>
        <v>0</v>
      </c>
    </row>
    <row r="517" spans="2:11">
      <c r="B517" s="87">
        <v>4500</v>
      </c>
      <c r="C517" s="107" t="s">
        <v>20</v>
      </c>
      <c r="D517" s="89">
        <f t="shared" ref="D517:J517" si="249">D518+D520+D522</f>
        <v>0</v>
      </c>
      <c r="E517" s="89">
        <f t="shared" si="249"/>
        <v>0</v>
      </c>
      <c r="F517" s="89">
        <f t="shared" si="249"/>
        <v>0</v>
      </c>
      <c r="G517" s="89">
        <f t="shared" si="249"/>
        <v>0</v>
      </c>
      <c r="H517" s="89">
        <f t="shared" si="249"/>
        <v>0</v>
      </c>
      <c r="I517" s="89">
        <f t="shared" si="249"/>
        <v>0</v>
      </c>
      <c r="J517" s="89">
        <f t="shared" si="249"/>
        <v>0</v>
      </c>
      <c r="K517" s="90">
        <f t="shared" si="230"/>
        <v>0</v>
      </c>
    </row>
    <row r="518" spans="2:11">
      <c r="B518" s="87">
        <v>4510</v>
      </c>
      <c r="C518" s="91" t="s">
        <v>631</v>
      </c>
      <c r="D518" s="89">
        <f t="shared" ref="D518:J518" si="250">D519</f>
        <v>0</v>
      </c>
      <c r="E518" s="89">
        <f t="shared" si="250"/>
        <v>0</v>
      </c>
      <c r="F518" s="89">
        <f t="shared" si="250"/>
        <v>0</v>
      </c>
      <c r="G518" s="89">
        <f t="shared" si="250"/>
        <v>0</v>
      </c>
      <c r="H518" s="89">
        <f t="shared" si="250"/>
        <v>0</v>
      </c>
      <c r="I518" s="89">
        <f t="shared" si="250"/>
        <v>0</v>
      </c>
      <c r="J518" s="89">
        <f t="shared" si="250"/>
        <v>0</v>
      </c>
      <c r="K518" s="90">
        <f t="shared" si="230"/>
        <v>0</v>
      </c>
    </row>
    <row r="519" spans="2:11">
      <c r="B519" s="92">
        <v>4511</v>
      </c>
      <c r="C519" s="93" t="s">
        <v>632</v>
      </c>
      <c r="D519" s="94"/>
      <c r="E519" s="94"/>
      <c r="F519" s="95">
        <f t="shared" ref="F519:F524" si="251">+D519+E519</f>
        <v>0</v>
      </c>
      <c r="G519" s="94"/>
      <c r="H519" s="94"/>
      <c r="I519" s="95">
        <f>+G519+H519+J519</f>
        <v>0</v>
      </c>
      <c r="J519" s="94"/>
      <c r="K519" s="90">
        <f t="shared" si="230"/>
        <v>0</v>
      </c>
    </row>
    <row r="520" spans="2:11">
      <c r="B520" s="87">
        <v>4520</v>
      </c>
      <c r="C520" s="91" t="s">
        <v>633</v>
      </c>
      <c r="D520" s="89">
        <f t="shared" ref="D520:J520" si="252">D521</f>
        <v>0</v>
      </c>
      <c r="E520" s="89">
        <f t="shared" si="252"/>
        <v>0</v>
      </c>
      <c r="F520" s="89">
        <f t="shared" si="252"/>
        <v>0</v>
      </c>
      <c r="G520" s="89">
        <f t="shared" si="252"/>
        <v>0</v>
      </c>
      <c r="H520" s="89">
        <f t="shared" si="252"/>
        <v>0</v>
      </c>
      <c r="I520" s="89">
        <f t="shared" si="252"/>
        <v>0</v>
      </c>
      <c r="J520" s="89">
        <f t="shared" si="252"/>
        <v>0</v>
      </c>
      <c r="K520" s="90">
        <f t="shared" si="230"/>
        <v>0</v>
      </c>
    </row>
    <row r="521" spans="2:11">
      <c r="B521" s="92">
        <v>4521</v>
      </c>
      <c r="C521" s="93" t="s">
        <v>633</v>
      </c>
      <c r="D521" s="94"/>
      <c r="E521" s="94"/>
      <c r="F521" s="95">
        <f t="shared" si="251"/>
        <v>0</v>
      </c>
      <c r="G521" s="94"/>
      <c r="H521" s="94"/>
      <c r="I521" s="95">
        <f>+G521+H521+J521</f>
        <v>0</v>
      </c>
      <c r="J521" s="94"/>
      <c r="K521" s="90">
        <f t="shared" si="230"/>
        <v>0</v>
      </c>
    </row>
    <row r="522" spans="2:11">
      <c r="B522" s="87">
        <v>4590</v>
      </c>
      <c r="C522" s="91" t="s">
        <v>634</v>
      </c>
      <c r="D522" s="89">
        <f t="shared" ref="D522:J522" si="253">D523+D524</f>
        <v>0</v>
      </c>
      <c r="E522" s="89">
        <f t="shared" si="253"/>
        <v>0</v>
      </c>
      <c r="F522" s="89">
        <f t="shared" si="253"/>
        <v>0</v>
      </c>
      <c r="G522" s="89">
        <f t="shared" si="253"/>
        <v>0</v>
      </c>
      <c r="H522" s="89">
        <f t="shared" si="253"/>
        <v>0</v>
      </c>
      <c r="I522" s="89">
        <f t="shared" si="253"/>
        <v>0</v>
      </c>
      <c r="J522" s="89">
        <f t="shared" si="253"/>
        <v>0</v>
      </c>
      <c r="K522" s="90">
        <f t="shared" si="230"/>
        <v>0</v>
      </c>
    </row>
    <row r="523" spans="2:11">
      <c r="B523" s="92">
        <v>4591</v>
      </c>
      <c r="C523" s="93" t="s">
        <v>635</v>
      </c>
      <c r="D523" s="94"/>
      <c r="E523" s="94"/>
      <c r="F523" s="95">
        <f t="shared" si="251"/>
        <v>0</v>
      </c>
      <c r="G523" s="94"/>
      <c r="H523" s="94"/>
      <c r="I523" s="95">
        <f>+G523+H523+J523</f>
        <v>0</v>
      </c>
      <c r="J523" s="94"/>
      <c r="K523" s="90">
        <f t="shared" si="230"/>
        <v>0</v>
      </c>
    </row>
    <row r="524" spans="2:11">
      <c r="B524" s="92">
        <v>4592</v>
      </c>
      <c r="C524" s="93" t="s">
        <v>634</v>
      </c>
      <c r="D524" s="94"/>
      <c r="E524" s="94"/>
      <c r="F524" s="95">
        <f t="shared" si="251"/>
        <v>0</v>
      </c>
      <c r="G524" s="94"/>
      <c r="H524" s="94"/>
      <c r="I524" s="95">
        <f>+G524+H524+J524</f>
        <v>0</v>
      </c>
      <c r="J524" s="94"/>
      <c r="K524" s="90">
        <f t="shared" si="230"/>
        <v>0</v>
      </c>
    </row>
    <row r="525" spans="2:11" ht="13.5" customHeight="1">
      <c r="B525" s="87">
        <v>4600</v>
      </c>
      <c r="C525" s="99" t="s">
        <v>636</v>
      </c>
      <c r="D525" s="89">
        <f t="shared" ref="D525:J525" si="254">D526+D528+D530+D532+D534+D536</f>
        <v>0</v>
      </c>
      <c r="E525" s="89">
        <f t="shared" si="254"/>
        <v>0</v>
      </c>
      <c r="F525" s="89">
        <f t="shared" si="254"/>
        <v>0</v>
      </c>
      <c r="G525" s="89">
        <f t="shared" si="254"/>
        <v>0</v>
      </c>
      <c r="H525" s="89">
        <f t="shared" si="254"/>
        <v>0</v>
      </c>
      <c r="I525" s="89">
        <f t="shared" si="254"/>
        <v>0</v>
      </c>
      <c r="J525" s="89">
        <f t="shared" si="254"/>
        <v>0</v>
      </c>
      <c r="K525" s="90">
        <f t="shared" si="230"/>
        <v>0</v>
      </c>
    </row>
    <row r="526" spans="2:11">
      <c r="B526" s="87">
        <v>4610</v>
      </c>
      <c r="C526" s="91" t="s">
        <v>637</v>
      </c>
      <c r="D526" s="89">
        <f t="shared" ref="D526:I526" si="255">D527</f>
        <v>0</v>
      </c>
      <c r="E526" s="89">
        <f t="shared" si="255"/>
        <v>0</v>
      </c>
      <c r="F526" s="89">
        <f t="shared" si="255"/>
        <v>0</v>
      </c>
      <c r="G526" s="89">
        <f t="shared" si="255"/>
        <v>0</v>
      </c>
      <c r="H526" s="89">
        <f t="shared" si="255"/>
        <v>0</v>
      </c>
      <c r="I526" s="89">
        <f t="shared" si="255"/>
        <v>0</v>
      </c>
      <c r="J526" s="89"/>
      <c r="K526" s="90">
        <f t="shared" si="230"/>
        <v>0</v>
      </c>
    </row>
    <row r="527" spans="2:11">
      <c r="B527" s="92">
        <v>4611</v>
      </c>
      <c r="C527" s="93" t="s">
        <v>637</v>
      </c>
      <c r="D527" s="94"/>
      <c r="E527" s="94"/>
      <c r="F527" s="95">
        <f t="shared" ref="F527:F535" si="256">+D527+E527</f>
        <v>0</v>
      </c>
      <c r="G527" s="94"/>
      <c r="H527" s="94"/>
      <c r="I527" s="95">
        <f>+G527+H527+J527</f>
        <v>0</v>
      </c>
      <c r="J527" s="94"/>
      <c r="K527" s="90">
        <f t="shared" si="230"/>
        <v>0</v>
      </c>
    </row>
    <row r="528" spans="2:11">
      <c r="B528" s="87">
        <v>4620</v>
      </c>
      <c r="C528" s="91" t="s">
        <v>638</v>
      </c>
      <c r="D528" s="89">
        <f t="shared" ref="D528:J528" si="257">D529</f>
        <v>0</v>
      </c>
      <c r="E528" s="89">
        <f t="shared" si="257"/>
        <v>0</v>
      </c>
      <c r="F528" s="89">
        <f t="shared" si="257"/>
        <v>0</v>
      </c>
      <c r="G528" s="89">
        <f t="shared" si="257"/>
        <v>0</v>
      </c>
      <c r="H528" s="89">
        <f t="shared" si="257"/>
        <v>0</v>
      </c>
      <c r="I528" s="89">
        <f t="shared" si="257"/>
        <v>0</v>
      </c>
      <c r="J528" s="89">
        <f t="shared" si="257"/>
        <v>0</v>
      </c>
      <c r="K528" s="90">
        <f t="shared" si="230"/>
        <v>0</v>
      </c>
    </row>
    <row r="529" spans="2:11">
      <c r="B529" s="92">
        <v>4621</v>
      </c>
      <c r="C529" s="93" t="s">
        <v>638</v>
      </c>
      <c r="D529" s="94"/>
      <c r="E529" s="94"/>
      <c r="F529" s="95">
        <f t="shared" si="256"/>
        <v>0</v>
      </c>
      <c r="G529" s="94"/>
      <c r="H529" s="94"/>
      <c r="I529" s="95">
        <f>+G529+H529+J529</f>
        <v>0</v>
      </c>
      <c r="J529" s="94"/>
      <c r="K529" s="90">
        <f t="shared" si="230"/>
        <v>0</v>
      </c>
    </row>
    <row r="530" spans="2:11">
      <c r="B530" s="87">
        <v>4630</v>
      </c>
      <c r="C530" s="91" t="s">
        <v>639</v>
      </c>
      <c r="D530" s="89">
        <f t="shared" ref="D530:J530" si="258">D531</f>
        <v>0</v>
      </c>
      <c r="E530" s="89">
        <f t="shared" si="258"/>
        <v>0</v>
      </c>
      <c r="F530" s="89">
        <f t="shared" si="258"/>
        <v>0</v>
      </c>
      <c r="G530" s="89">
        <f t="shared" si="258"/>
        <v>0</v>
      </c>
      <c r="H530" s="89">
        <f t="shared" si="258"/>
        <v>0</v>
      </c>
      <c r="I530" s="89">
        <f t="shared" si="258"/>
        <v>0</v>
      </c>
      <c r="J530" s="89">
        <f t="shared" si="258"/>
        <v>0</v>
      </c>
      <c r="K530" s="90">
        <f t="shared" si="230"/>
        <v>0</v>
      </c>
    </row>
    <row r="531" spans="2:11">
      <c r="B531" s="92">
        <v>4631</v>
      </c>
      <c r="C531" s="93" t="s">
        <v>639</v>
      </c>
      <c r="D531" s="94"/>
      <c r="E531" s="94"/>
      <c r="F531" s="95">
        <f t="shared" si="256"/>
        <v>0</v>
      </c>
      <c r="G531" s="94"/>
      <c r="H531" s="94"/>
      <c r="I531" s="95">
        <f>+G531+H531+J531</f>
        <v>0</v>
      </c>
      <c r="J531" s="94"/>
      <c r="K531" s="90">
        <f t="shared" si="230"/>
        <v>0</v>
      </c>
    </row>
    <row r="532" spans="2:11" ht="22.5">
      <c r="B532" s="87">
        <v>4640</v>
      </c>
      <c r="C532" s="91" t="s">
        <v>640</v>
      </c>
      <c r="D532" s="89">
        <f t="shared" ref="D532:J532" si="259">D533</f>
        <v>0</v>
      </c>
      <c r="E532" s="89">
        <f t="shared" si="259"/>
        <v>0</v>
      </c>
      <c r="F532" s="89">
        <f t="shared" si="259"/>
        <v>0</v>
      </c>
      <c r="G532" s="89">
        <f t="shared" si="259"/>
        <v>0</v>
      </c>
      <c r="H532" s="89">
        <f t="shared" si="259"/>
        <v>0</v>
      </c>
      <c r="I532" s="89">
        <f t="shared" si="259"/>
        <v>0</v>
      </c>
      <c r="J532" s="89">
        <f t="shared" si="259"/>
        <v>0</v>
      </c>
      <c r="K532" s="90">
        <f t="shared" si="230"/>
        <v>0</v>
      </c>
    </row>
    <row r="533" spans="2:11">
      <c r="B533" s="92">
        <v>4641</v>
      </c>
      <c r="C533" s="93" t="s">
        <v>641</v>
      </c>
      <c r="D533" s="94"/>
      <c r="E533" s="94"/>
      <c r="F533" s="95">
        <f t="shared" si="256"/>
        <v>0</v>
      </c>
      <c r="G533" s="94"/>
      <c r="H533" s="94"/>
      <c r="I533" s="95">
        <f>+G533+H533+J533</f>
        <v>0</v>
      </c>
      <c r="J533" s="94"/>
      <c r="K533" s="90">
        <f t="shared" si="230"/>
        <v>0</v>
      </c>
    </row>
    <row r="534" spans="2:11" ht="22.5">
      <c r="B534" s="87">
        <v>4650</v>
      </c>
      <c r="C534" s="91" t="s">
        <v>642</v>
      </c>
      <c r="D534" s="89">
        <f t="shared" ref="D534:J534" si="260">D535</f>
        <v>0</v>
      </c>
      <c r="E534" s="89">
        <f t="shared" si="260"/>
        <v>0</v>
      </c>
      <c r="F534" s="89">
        <f t="shared" si="260"/>
        <v>0</v>
      </c>
      <c r="G534" s="89">
        <f t="shared" si="260"/>
        <v>0</v>
      </c>
      <c r="H534" s="89">
        <f t="shared" si="260"/>
        <v>0</v>
      </c>
      <c r="I534" s="89">
        <f t="shared" si="260"/>
        <v>0</v>
      </c>
      <c r="J534" s="89">
        <f t="shared" si="260"/>
        <v>0</v>
      </c>
      <c r="K534" s="90">
        <f>F534-I534</f>
        <v>0</v>
      </c>
    </row>
    <row r="535" spans="2:11" ht="27" customHeight="1">
      <c r="B535" s="92">
        <v>4651</v>
      </c>
      <c r="C535" s="93" t="s">
        <v>642</v>
      </c>
      <c r="D535" s="94"/>
      <c r="E535" s="94"/>
      <c r="F535" s="95">
        <f t="shared" si="256"/>
        <v>0</v>
      </c>
      <c r="G535" s="94"/>
      <c r="H535" s="94"/>
      <c r="I535" s="95">
        <f>+G535+H535+J535</f>
        <v>0</v>
      </c>
      <c r="J535" s="94"/>
      <c r="K535" s="90">
        <f t="shared" ref="K535:K598" si="261">F535-I535</f>
        <v>0</v>
      </c>
    </row>
    <row r="536" spans="2:11" ht="15" customHeight="1">
      <c r="B536" s="87">
        <v>4660</v>
      </c>
      <c r="C536" s="91" t="s">
        <v>643</v>
      </c>
      <c r="D536" s="89">
        <f t="shared" ref="D536:J536" si="262">D537</f>
        <v>0</v>
      </c>
      <c r="E536" s="89">
        <f t="shared" si="262"/>
        <v>0</v>
      </c>
      <c r="F536" s="89">
        <f t="shared" si="262"/>
        <v>0</v>
      </c>
      <c r="G536" s="89">
        <f t="shared" si="262"/>
        <v>0</v>
      </c>
      <c r="H536" s="89">
        <f t="shared" si="262"/>
        <v>0</v>
      </c>
      <c r="I536" s="89">
        <f t="shared" si="262"/>
        <v>0</v>
      </c>
      <c r="J536" s="89">
        <f t="shared" si="262"/>
        <v>0</v>
      </c>
      <c r="K536" s="90">
        <f t="shared" si="261"/>
        <v>0</v>
      </c>
    </row>
    <row r="537" spans="2:11">
      <c r="B537" s="92">
        <v>4661</v>
      </c>
      <c r="C537" s="93" t="s">
        <v>643</v>
      </c>
      <c r="D537" s="94"/>
      <c r="E537" s="94"/>
      <c r="F537" s="95">
        <f>+D537+E537</f>
        <v>0</v>
      </c>
      <c r="G537" s="94"/>
      <c r="H537" s="94"/>
      <c r="I537" s="95">
        <f>+G537+H537+J537</f>
        <v>0</v>
      </c>
      <c r="J537" s="94"/>
      <c r="K537" s="90">
        <f t="shared" si="261"/>
        <v>0</v>
      </c>
    </row>
    <row r="538" spans="2:11">
      <c r="B538" s="87">
        <v>4700</v>
      </c>
      <c r="C538" s="99" t="s">
        <v>21</v>
      </c>
      <c r="D538" s="89">
        <f>D539</f>
        <v>0</v>
      </c>
      <c r="E538" s="89">
        <f t="shared" ref="E538:J539" si="263">+E539</f>
        <v>0</v>
      </c>
      <c r="F538" s="89">
        <f t="shared" si="263"/>
        <v>0</v>
      </c>
      <c r="G538" s="89">
        <f t="shared" si="263"/>
        <v>0</v>
      </c>
      <c r="H538" s="89">
        <f t="shared" si="263"/>
        <v>0</v>
      </c>
      <c r="I538" s="89">
        <f t="shared" si="263"/>
        <v>0</v>
      </c>
      <c r="J538" s="89">
        <f t="shared" si="263"/>
        <v>0</v>
      </c>
      <c r="K538" s="90">
        <f>F538-I538</f>
        <v>0</v>
      </c>
    </row>
    <row r="539" spans="2:11">
      <c r="B539" s="87">
        <v>4710</v>
      </c>
      <c r="C539" s="91" t="s">
        <v>644</v>
      </c>
      <c r="D539" s="89">
        <f>D540</f>
        <v>0</v>
      </c>
      <c r="E539" s="89">
        <f t="shared" si="263"/>
        <v>0</v>
      </c>
      <c r="F539" s="89">
        <f t="shared" si="263"/>
        <v>0</v>
      </c>
      <c r="G539" s="89">
        <f t="shared" si="263"/>
        <v>0</v>
      </c>
      <c r="H539" s="89">
        <f t="shared" si="263"/>
        <v>0</v>
      </c>
      <c r="I539" s="89">
        <f t="shared" si="263"/>
        <v>0</v>
      </c>
      <c r="J539" s="89">
        <f t="shared" si="263"/>
        <v>0</v>
      </c>
      <c r="K539" s="90">
        <f t="shared" si="261"/>
        <v>0</v>
      </c>
    </row>
    <row r="540" spans="2:11">
      <c r="B540" s="92">
        <v>4711</v>
      </c>
      <c r="C540" s="93" t="s">
        <v>644</v>
      </c>
      <c r="D540" s="94"/>
      <c r="E540" s="94"/>
      <c r="F540" s="95">
        <f>+D540+E540</f>
        <v>0</v>
      </c>
      <c r="G540" s="98"/>
      <c r="H540" s="94"/>
      <c r="I540" s="95">
        <f>+G540+H540+J540</f>
        <v>0</v>
      </c>
      <c r="J540" s="94"/>
      <c r="K540" s="90">
        <f t="shared" si="261"/>
        <v>0</v>
      </c>
    </row>
    <row r="541" spans="2:11">
      <c r="B541" s="87">
        <v>4800</v>
      </c>
      <c r="C541" s="99" t="s">
        <v>22</v>
      </c>
      <c r="D541" s="89">
        <f t="shared" ref="D541:I541" si="264">D542+D544+D547+D551+D549</f>
        <v>0</v>
      </c>
      <c r="E541" s="89">
        <f t="shared" si="264"/>
        <v>0</v>
      </c>
      <c r="F541" s="89">
        <f t="shared" si="264"/>
        <v>0</v>
      </c>
      <c r="G541" s="89">
        <f t="shared" si="264"/>
        <v>0</v>
      </c>
      <c r="H541" s="89">
        <f t="shared" si="264"/>
        <v>0</v>
      </c>
      <c r="I541" s="89">
        <f t="shared" si="264"/>
        <v>0</v>
      </c>
      <c r="J541" s="89">
        <f>+J542+J544+J547+J549+J551</f>
        <v>0</v>
      </c>
      <c r="K541" s="90">
        <f>F541-I541</f>
        <v>0</v>
      </c>
    </row>
    <row r="542" spans="2:11">
      <c r="B542" s="87">
        <v>4810</v>
      </c>
      <c r="C542" s="91" t="s">
        <v>645</v>
      </c>
      <c r="D542" s="89">
        <f>D543</f>
        <v>0</v>
      </c>
      <c r="E542" s="89">
        <f t="shared" ref="E542:J542" si="265">+E543</f>
        <v>0</v>
      </c>
      <c r="F542" s="89">
        <f t="shared" si="265"/>
        <v>0</v>
      </c>
      <c r="G542" s="89">
        <f t="shared" si="265"/>
        <v>0</v>
      </c>
      <c r="H542" s="89">
        <f t="shared" si="265"/>
        <v>0</v>
      </c>
      <c r="I542" s="89">
        <f t="shared" si="265"/>
        <v>0</v>
      </c>
      <c r="J542" s="89">
        <f t="shared" si="265"/>
        <v>0</v>
      </c>
      <c r="K542" s="90">
        <f>F542-I542</f>
        <v>0</v>
      </c>
    </row>
    <row r="543" spans="2:11">
      <c r="B543" s="92">
        <v>4811</v>
      </c>
      <c r="C543" s="93" t="s">
        <v>645</v>
      </c>
      <c r="D543" s="94"/>
      <c r="E543" s="94"/>
      <c r="F543" s="95">
        <f>+D543+E543</f>
        <v>0</v>
      </c>
      <c r="G543" s="94"/>
      <c r="H543" s="94"/>
      <c r="I543" s="95">
        <f>+G543+H543+J543</f>
        <v>0</v>
      </c>
      <c r="J543" s="94"/>
      <c r="K543" s="111">
        <f t="shared" si="261"/>
        <v>0</v>
      </c>
    </row>
    <row r="544" spans="2:11">
      <c r="B544" s="87">
        <v>4820</v>
      </c>
      <c r="C544" s="91" t="s">
        <v>646</v>
      </c>
      <c r="D544" s="89">
        <f t="shared" ref="D544:I544" si="266">D545+D546</f>
        <v>0</v>
      </c>
      <c r="E544" s="89">
        <f t="shared" si="266"/>
        <v>0</v>
      </c>
      <c r="F544" s="89">
        <f t="shared" si="266"/>
        <v>0</v>
      </c>
      <c r="G544" s="89">
        <f t="shared" si="266"/>
        <v>0</v>
      </c>
      <c r="H544" s="89">
        <f t="shared" si="266"/>
        <v>0</v>
      </c>
      <c r="I544" s="89">
        <f t="shared" si="266"/>
        <v>0</v>
      </c>
      <c r="J544" s="89">
        <f>J546+J545</f>
        <v>0</v>
      </c>
      <c r="K544" s="90">
        <f>F544-I544</f>
        <v>0</v>
      </c>
    </row>
    <row r="545" spans="2:11">
      <c r="B545" s="92">
        <v>4821</v>
      </c>
      <c r="C545" s="93" t="s">
        <v>646</v>
      </c>
      <c r="D545" s="94"/>
      <c r="E545" s="94"/>
      <c r="F545" s="95">
        <f>+D545+E545</f>
        <v>0</v>
      </c>
      <c r="G545" s="94"/>
      <c r="H545" s="94"/>
      <c r="I545" s="95">
        <f>+G545+H545+J545</f>
        <v>0</v>
      </c>
      <c r="J545" s="94"/>
      <c r="K545" s="111">
        <f t="shared" si="261"/>
        <v>0</v>
      </c>
    </row>
    <row r="546" spans="2:11">
      <c r="B546" s="92">
        <v>4822</v>
      </c>
      <c r="C546" s="93" t="s">
        <v>647</v>
      </c>
      <c r="D546" s="94"/>
      <c r="E546" s="94"/>
      <c r="F546" s="95">
        <f>+D546+E546</f>
        <v>0</v>
      </c>
      <c r="G546" s="94"/>
      <c r="H546" s="94"/>
      <c r="I546" s="95">
        <f>+G546+H546+J546</f>
        <v>0</v>
      </c>
      <c r="J546" s="94"/>
      <c r="K546" s="111">
        <f t="shared" si="261"/>
        <v>0</v>
      </c>
    </row>
    <row r="547" spans="2:11">
      <c r="B547" s="87">
        <v>4830</v>
      </c>
      <c r="C547" s="91" t="s">
        <v>648</v>
      </c>
      <c r="D547" s="89">
        <f t="shared" ref="D547:J547" si="267">D548</f>
        <v>0</v>
      </c>
      <c r="E547" s="89">
        <f t="shared" si="267"/>
        <v>0</v>
      </c>
      <c r="F547" s="89">
        <f t="shared" si="267"/>
        <v>0</v>
      </c>
      <c r="G547" s="89">
        <f t="shared" si="267"/>
        <v>0</v>
      </c>
      <c r="H547" s="89">
        <f t="shared" si="267"/>
        <v>0</v>
      </c>
      <c r="I547" s="89">
        <f t="shared" si="267"/>
        <v>0</v>
      </c>
      <c r="J547" s="89">
        <f t="shared" si="267"/>
        <v>0</v>
      </c>
      <c r="K547" s="90">
        <f t="shared" si="261"/>
        <v>0</v>
      </c>
    </row>
    <row r="548" spans="2:11">
      <c r="B548" s="92">
        <v>4831</v>
      </c>
      <c r="C548" s="93" t="s">
        <v>648</v>
      </c>
      <c r="D548" s="94"/>
      <c r="E548" s="94"/>
      <c r="F548" s="95">
        <f>+D548+E548</f>
        <v>0</v>
      </c>
      <c r="G548" s="94"/>
      <c r="H548" s="94"/>
      <c r="I548" s="95">
        <f>+G548+H548+J548</f>
        <v>0</v>
      </c>
      <c r="J548" s="94"/>
      <c r="K548" s="111">
        <f t="shared" si="261"/>
        <v>0</v>
      </c>
    </row>
    <row r="549" spans="2:11">
      <c r="B549" s="87">
        <v>4840</v>
      </c>
      <c r="C549" s="91" t="s">
        <v>649</v>
      </c>
      <c r="D549" s="89">
        <f t="shared" ref="D549:J549" si="268">D550</f>
        <v>0</v>
      </c>
      <c r="E549" s="89">
        <f t="shared" si="268"/>
        <v>0</v>
      </c>
      <c r="F549" s="89">
        <f t="shared" si="268"/>
        <v>0</v>
      </c>
      <c r="G549" s="89">
        <f t="shared" si="268"/>
        <v>0</v>
      </c>
      <c r="H549" s="89">
        <f t="shared" si="268"/>
        <v>0</v>
      </c>
      <c r="I549" s="89">
        <f t="shared" si="268"/>
        <v>0</v>
      </c>
      <c r="J549" s="89">
        <f t="shared" si="268"/>
        <v>0</v>
      </c>
      <c r="K549" s="90">
        <f t="shared" si="261"/>
        <v>0</v>
      </c>
    </row>
    <row r="550" spans="2:11">
      <c r="B550" s="92">
        <v>4841</v>
      </c>
      <c r="C550" s="93" t="s">
        <v>650</v>
      </c>
      <c r="D550" s="94"/>
      <c r="E550" s="94"/>
      <c r="F550" s="95">
        <f>+D550+E550</f>
        <v>0</v>
      </c>
      <c r="G550" s="94"/>
      <c r="H550" s="94"/>
      <c r="I550" s="95">
        <f>+G550+H550+J550</f>
        <v>0</v>
      </c>
      <c r="J550" s="94"/>
      <c r="K550" s="111">
        <f t="shared" si="261"/>
        <v>0</v>
      </c>
    </row>
    <row r="551" spans="2:11">
      <c r="B551" s="87">
        <v>4850</v>
      </c>
      <c r="C551" s="91" t="s">
        <v>651</v>
      </c>
      <c r="D551" s="89">
        <f>D552</f>
        <v>0</v>
      </c>
      <c r="E551" s="89">
        <f t="shared" ref="E551:J551" si="269">+E552</f>
        <v>0</v>
      </c>
      <c r="F551" s="89">
        <f t="shared" si="269"/>
        <v>0</v>
      </c>
      <c r="G551" s="89">
        <f t="shared" si="269"/>
        <v>0</v>
      </c>
      <c r="H551" s="89">
        <f t="shared" si="269"/>
        <v>0</v>
      </c>
      <c r="I551" s="89">
        <f t="shared" si="269"/>
        <v>0</v>
      </c>
      <c r="J551" s="89">
        <f t="shared" si="269"/>
        <v>0</v>
      </c>
      <c r="K551" s="90">
        <f t="shared" si="261"/>
        <v>0</v>
      </c>
    </row>
    <row r="552" spans="2:11">
      <c r="B552" s="92">
        <v>4851</v>
      </c>
      <c r="C552" s="93" t="s">
        <v>651</v>
      </c>
      <c r="D552" s="94"/>
      <c r="E552" s="94"/>
      <c r="F552" s="95">
        <f>+D552+E552</f>
        <v>0</v>
      </c>
      <c r="G552" s="94"/>
      <c r="H552" s="94"/>
      <c r="I552" s="95">
        <f>+G552+H552+J552</f>
        <v>0</v>
      </c>
      <c r="J552" s="94"/>
      <c r="K552" s="111">
        <f>F553-I553</f>
        <v>0</v>
      </c>
    </row>
    <row r="553" spans="2:11">
      <c r="B553" s="87">
        <v>4900</v>
      </c>
      <c r="C553" s="99" t="s">
        <v>23</v>
      </c>
      <c r="D553" s="89">
        <f>D554+D556+D558</f>
        <v>0</v>
      </c>
      <c r="E553" s="89">
        <f t="shared" ref="E553:J553" si="270">+E554+E556+E558</f>
        <v>0</v>
      </c>
      <c r="F553" s="89">
        <f t="shared" si="270"/>
        <v>0</v>
      </c>
      <c r="G553" s="89">
        <f t="shared" si="270"/>
        <v>0</v>
      </c>
      <c r="H553" s="89">
        <f t="shared" si="270"/>
        <v>0</v>
      </c>
      <c r="I553" s="89">
        <f t="shared" si="270"/>
        <v>0</v>
      </c>
      <c r="J553" s="89">
        <f t="shared" si="270"/>
        <v>0</v>
      </c>
      <c r="K553" s="90">
        <f>F554-I554</f>
        <v>0</v>
      </c>
    </row>
    <row r="554" spans="2:11">
      <c r="B554" s="87">
        <v>4910</v>
      </c>
      <c r="C554" s="91" t="s">
        <v>652</v>
      </c>
      <c r="D554" s="89">
        <f t="shared" ref="D554:J554" si="271">D555</f>
        <v>0</v>
      </c>
      <c r="E554" s="89">
        <f t="shared" si="271"/>
        <v>0</v>
      </c>
      <c r="F554" s="89">
        <f t="shared" si="271"/>
        <v>0</v>
      </c>
      <c r="G554" s="89">
        <f t="shared" si="271"/>
        <v>0</v>
      </c>
      <c r="H554" s="89">
        <f t="shared" si="271"/>
        <v>0</v>
      </c>
      <c r="I554" s="89">
        <f t="shared" si="271"/>
        <v>0</v>
      </c>
      <c r="J554" s="89">
        <f t="shared" si="271"/>
        <v>0</v>
      </c>
      <c r="K554" s="90">
        <f t="shared" si="261"/>
        <v>0</v>
      </c>
    </row>
    <row r="555" spans="2:11">
      <c r="B555" s="92">
        <v>4911</v>
      </c>
      <c r="C555" s="93" t="s">
        <v>652</v>
      </c>
      <c r="D555" s="94"/>
      <c r="E555" s="94"/>
      <c r="F555" s="95">
        <f>+D555+E555</f>
        <v>0</v>
      </c>
      <c r="G555" s="94"/>
      <c r="H555" s="94"/>
      <c r="I555" s="95">
        <f>+G555+H555+J555</f>
        <v>0</v>
      </c>
      <c r="J555" s="94"/>
      <c r="K555" s="111">
        <f t="shared" si="261"/>
        <v>0</v>
      </c>
    </row>
    <row r="556" spans="2:11">
      <c r="B556" s="87">
        <v>4920</v>
      </c>
      <c r="C556" s="91" t="s">
        <v>653</v>
      </c>
      <c r="D556" s="89">
        <f t="shared" ref="D556:J556" si="272">D557</f>
        <v>0</v>
      </c>
      <c r="E556" s="89">
        <f t="shared" si="272"/>
        <v>0</v>
      </c>
      <c r="F556" s="89">
        <f t="shared" si="272"/>
        <v>0</v>
      </c>
      <c r="G556" s="89">
        <f t="shared" si="272"/>
        <v>0</v>
      </c>
      <c r="H556" s="89">
        <f t="shared" si="272"/>
        <v>0</v>
      </c>
      <c r="I556" s="89">
        <f t="shared" si="272"/>
        <v>0</v>
      </c>
      <c r="J556" s="89">
        <f t="shared" si="272"/>
        <v>0</v>
      </c>
      <c r="K556" s="90">
        <f t="shared" si="261"/>
        <v>0</v>
      </c>
    </row>
    <row r="557" spans="2:11">
      <c r="B557" s="92">
        <v>4921</v>
      </c>
      <c r="C557" s="93" t="s">
        <v>653</v>
      </c>
      <c r="D557" s="94"/>
      <c r="E557" s="94"/>
      <c r="F557" s="95">
        <f>+D557+E557</f>
        <v>0</v>
      </c>
      <c r="G557" s="94"/>
      <c r="H557" s="94"/>
      <c r="I557" s="95">
        <f>+G557+H557+J557</f>
        <v>0</v>
      </c>
      <c r="J557" s="94"/>
      <c r="K557" s="111">
        <f t="shared" si="261"/>
        <v>0</v>
      </c>
    </row>
    <row r="558" spans="2:11">
      <c r="B558" s="87">
        <v>4930</v>
      </c>
      <c r="C558" s="91" t="s">
        <v>654</v>
      </c>
      <c r="D558" s="89">
        <f>D559</f>
        <v>0</v>
      </c>
      <c r="E558" s="89">
        <f t="shared" ref="E558:J558" si="273">+E559</f>
        <v>0</v>
      </c>
      <c r="F558" s="89">
        <f t="shared" si="273"/>
        <v>0</v>
      </c>
      <c r="G558" s="89">
        <f t="shared" si="273"/>
        <v>0</v>
      </c>
      <c r="H558" s="89">
        <f t="shared" si="273"/>
        <v>0</v>
      </c>
      <c r="I558" s="89">
        <f t="shared" si="273"/>
        <v>0</v>
      </c>
      <c r="J558" s="89">
        <f t="shared" si="273"/>
        <v>0</v>
      </c>
      <c r="K558" s="90">
        <f t="shared" si="261"/>
        <v>0</v>
      </c>
    </row>
    <row r="559" spans="2:11">
      <c r="B559" s="92">
        <v>4931</v>
      </c>
      <c r="C559" s="93" t="s">
        <v>654</v>
      </c>
      <c r="D559" s="94"/>
      <c r="E559" s="94"/>
      <c r="F559" s="95">
        <f>+D559+E559</f>
        <v>0</v>
      </c>
      <c r="G559" s="94"/>
      <c r="H559" s="94"/>
      <c r="I559" s="95">
        <f>+G559+H559+J559</f>
        <v>0</v>
      </c>
      <c r="J559" s="94"/>
      <c r="K559" s="111">
        <f t="shared" si="261"/>
        <v>0</v>
      </c>
    </row>
    <row r="560" spans="2:11">
      <c r="B560" s="87" t="s">
        <v>335</v>
      </c>
      <c r="C560" s="112"/>
      <c r="D560" s="89">
        <f t="shared" ref="D560:J560" si="274">D436+D455+D466+D490+D517+D525+D538+D541+D553</f>
        <v>240000</v>
      </c>
      <c r="E560" s="89">
        <f t="shared" si="274"/>
        <v>0</v>
      </c>
      <c r="F560" s="89">
        <f t="shared" si="274"/>
        <v>240000</v>
      </c>
      <c r="G560" s="89">
        <f t="shared" si="274"/>
        <v>0</v>
      </c>
      <c r="H560" s="89">
        <f t="shared" si="274"/>
        <v>0</v>
      </c>
      <c r="I560" s="89">
        <f t="shared" si="274"/>
        <v>50506</v>
      </c>
      <c r="J560" s="89">
        <f t="shared" si="274"/>
        <v>0</v>
      </c>
      <c r="K560" s="90">
        <f t="shared" si="261"/>
        <v>189494</v>
      </c>
    </row>
    <row r="561" spans="2:11">
      <c r="B561" s="87">
        <v>5000</v>
      </c>
      <c r="C561" s="99" t="s">
        <v>655</v>
      </c>
      <c r="D561" s="89">
        <f>+D562+D579+D588+D593+D607+D610+D630+D649+D660</f>
        <v>45000</v>
      </c>
      <c r="E561" s="89">
        <f t="shared" ref="E561:J561" si="275">+E562+E579+E588+E593+E607+E610+E630+E649+E660</f>
        <v>0</v>
      </c>
      <c r="F561" s="89">
        <f t="shared" si="275"/>
        <v>45000</v>
      </c>
      <c r="G561" s="89">
        <f t="shared" si="275"/>
        <v>0</v>
      </c>
      <c r="H561" s="89">
        <f t="shared" si="275"/>
        <v>-1803418.63</v>
      </c>
      <c r="I561" s="89">
        <f t="shared" si="275"/>
        <v>-1780931.15</v>
      </c>
      <c r="J561" s="89">
        <f t="shared" si="275"/>
        <v>0</v>
      </c>
      <c r="K561" s="90">
        <f t="shared" si="261"/>
        <v>1825931.15</v>
      </c>
    </row>
    <row r="562" spans="2:11">
      <c r="B562" s="87">
        <v>5100</v>
      </c>
      <c r="C562" s="107" t="s">
        <v>34</v>
      </c>
      <c r="D562" s="89">
        <f t="shared" ref="D562:J562" si="276">D563+D566+D568+D572+D574+D576</f>
        <v>45000</v>
      </c>
      <c r="E562" s="89">
        <f t="shared" si="276"/>
        <v>0</v>
      </c>
      <c r="F562" s="89">
        <f t="shared" si="276"/>
        <v>45000</v>
      </c>
      <c r="G562" s="89">
        <f t="shared" si="276"/>
        <v>0</v>
      </c>
      <c r="H562" s="89">
        <f t="shared" si="276"/>
        <v>0</v>
      </c>
      <c r="I562" s="89">
        <f t="shared" si="276"/>
        <v>22487.48</v>
      </c>
      <c r="J562" s="89">
        <f t="shared" si="276"/>
        <v>0</v>
      </c>
      <c r="K562" s="90">
        <f t="shared" si="261"/>
        <v>22512.52</v>
      </c>
    </row>
    <row r="563" spans="2:11">
      <c r="B563" s="87">
        <v>5110</v>
      </c>
      <c r="C563" s="91" t="s">
        <v>656</v>
      </c>
      <c r="D563" s="89">
        <f t="shared" ref="D563:J563" si="277">D564+D565</f>
        <v>0</v>
      </c>
      <c r="E563" s="89">
        <f t="shared" si="277"/>
        <v>0</v>
      </c>
      <c r="F563" s="89">
        <f t="shared" si="277"/>
        <v>0</v>
      </c>
      <c r="G563" s="89">
        <f t="shared" si="277"/>
        <v>0</v>
      </c>
      <c r="H563" s="89">
        <f t="shared" si="277"/>
        <v>0</v>
      </c>
      <c r="I563" s="89">
        <f t="shared" si="277"/>
        <v>0</v>
      </c>
      <c r="J563" s="89">
        <f t="shared" si="277"/>
        <v>0</v>
      </c>
      <c r="K563" s="90">
        <f t="shared" si="261"/>
        <v>0</v>
      </c>
    </row>
    <row r="564" spans="2:11">
      <c r="B564" s="92">
        <v>5111</v>
      </c>
      <c r="C564" s="93" t="s">
        <v>657</v>
      </c>
      <c r="D564" s="94"/>
      <c r="E564" s="94"/>
      <c r="F564" s="95">
        <f>+D564+E564</f>
        <v>0</v>
      </c>
      <c r="G564" s="94"/>
      <c r="H564" s="94"/>
      <c r="I564" s="95">
        <f>+G564+H564+J564</f>
        <v>0</v>
      </c>
      <c r="J564" s="94"/>
      <c r="K564" s="111">
        <f t="shared" si="261"/>
        <v>0</v>
      </c>
    </row>
    <row r="565" spans="2:11">
      <c r="B565" s="92">
        <v>5112</v>
      </c>
      <c r="C565" s="93" t="s">
        <v>658</v>
      </c>
      <c r="D565" s="94"/>
      <c r="E565" s="94"/>
      <c r="F565" s="95">
        <f>+D565+E565</f>
        <v>0</v>
      </c>
      <c r="G565" s="94"/>
      <c r="H565" s="94"/>
      <c r="I565" s="95">
        <f>+G565+H565+J565</f>
        <v>0</v>
      </c>
      <c r="J565" s="94"/>
      <c r="K565" s="111">
        <f t="shared" si="261"/>
        <v>0</v>
      </c>
    </row>
    <row r="566" spans="2:11">
      <c r="B566" s="87">
        <v>5120</v>
      </c>
      <c r="C566" s="91" t="s">
        <v>659</v>
      </c>
      <c r="D566" s="89">
        <f t="shared" ref="D566:J566" si="278">D567</f>
        <v>0</v>
      </c>
      <c r="E566" s="89">
        <f t="shared" si="278"/>
        <v>0</v>
      </c>
      <c r="F566" s="89">
        <f t="shared" si="278"/>
        <v>0</v>
      </c>
      <c r="G566" s="89">
        <f t="shared" si="278"/>
        <v>0</v>
      </c>
      <c r="H566" s="89">
        <f t="shared" si="278"/>
        <v>0</v>
      </c>
      <c r="I566" s="89">
        <f t="shared" si="278"/>
        <v>0</v>
      </c>
      <c r="J566" s="89">
        <f t="shared" si="278"/>
        <v>0</v>
      </c>
      <c r="K566" s="90">
        <f t="shared" si="261"/>
        <v>0</v>
      </c>
    </row>
    <row r="567" spans="2:11">
      <c r="B567" s="92">
        <v>5121</v>
      </c>
      <c r="C567" s="93" t="s">
        <v>659</v>
      </c>
      <c r="D567" s="94"/>
      <c r="E567" s="94"/>
      <c r="F567" s="95">
        <f>+D567+E567</f>
        <v>0</v>
      </c>
      <c r="G567" s="94"/>
      <c r="H567" s="94"/>
      <c r="I567" s="95">
        <f>+G567+H567+J567</f>
        <v>0</v>
      </c>
      <c r="J567" s="94"/>
      <c r="K567" s="111">
        <f t="shared" si="261"/>
        <v>0</v>
      </c>
    </row>
    <row r="568" spans="2:11">
      <c r="B568" s="87">
        <v>5130</v>
      </c>
      <c r="C568" s="91" t="s">
        <v>660</v>
      </c>
      <c r="D568" s="89">
        <f t="shared" ref="D568:J568" si="279">D569+D570+D571</f>
        <v>0</v>
      </c>
      <c r="E568" s="89">
        <f t="shared" si="279"/>
        <v>0</v>
      </c>
      <c r="F568" s="89">
        <f t="shared" si="279"/>
        <v>0</v>
      </c>
      <c r="G568" s="89">
        <f t="shared" si="279"/>
        <v>0</v>
      </c>
      <c r="H568" s="89">
        <f t="shared" si="279"/>
        <v>0</v>
      </c>
      <c r="I568" s="89">
        <f t="shared" si="279"/>
        <v>0</v>
      </c>
      <c r="J568" s="89">
        <f t="shared" si="279"/>
        <v>0</v>
      </c>
      <c r="K568" s="90">
        <f t="shared" si="261"/>
        <v>0</v>
      </c>
    </row>
    <row r="569" spans="2:11">
      <c r="B569" s="92">
        <v>5131</v>
      </c>
      <c r="C569" s="93" t="s">
        <v>661</v>
      </c>
      <c r="D569" s="94"/>
      <c r="E569" s="94"/>
      <c r="F569" s="95">
        <f>+D569+E569</f>
        <v>0</v>
      </c>
      <c r="G569" s="94"/>
      <c r="H569" s="94"/>
      <c r="I569" s="95">
        <f>+G569+H569+J569</f>
        <v>0</v>
      </c>
      <c r="J569" s="94"/>
      <c r="K569" s="111">
        <f t="shared" si="261"/>
        <v>0</v>
      </c>
    </row>
    <row r="570" spans="2:11">
      <c r="B570" s="92">
        <v>5132</v>
      </c>
      <c r="C570" s="93" t="s">
        <v>662</v>
      </c>
      <c r="D570" s="94"/>
      <c r="E570" s="94"/>
      <c r="F570" s="95">
        <f>+D570+E570</f>
        <v>0</v>
      </c>
      <c r="G570" s="94"/>
      <c r="H570" s="94"/>
      <c r="I570" s="95">
        <f>+G570+H570+J570</f>
        <v>0</v>
      </c>
      <c r="J570" s="94"/>
      <c r="K570" s="111">
        <f t="shared" si="261"/>
        <v>0</v>
      </c>
    </row>
    <row r="571" spans="2:11">
      <c r="B571" s="92">
        <v>5133</v>
      </c>
      <c r="C571" s="93" t="s">
        <v>663</v>
      </c>
      <c r="D571" s="94"/>
      <c r="E571" s="94"/>
      <c r="F571" s="95">
        <f>+D571+E571</f>
        <v>0</v>
      </c>
      <c r="G571" s="94"/>
      <c r="H571" s="94"/>
      <c r="I571" s="95">
        <f>+G571+H571+J571</f>
        <v>0</v>
      </c>
      <c r="J571" s="94"/>
      <c r="K571" s="111">
        <f t="shared" si="261"/>
        <v>0</v>
      </c>
    </row>
    <row r="572" spans="2:11">
      <c r="B572" s="87">
        <v>5140</v>
      </c>
      <c r="C572" s="91" t="s">
        <v>664</v>
      </c>
      <c r="D572" s="89">
        <f t="shared" ref="D572:J572" si="280">D573</f>
        <v>0</v>
      </c>
      <c r="E572" s="89">
        <f t="shared" si="280"/>
        <v>0</v>
      </c>
      <c r="F572" s="89">
        <f t="shared" si="280"/>
        <v>0</v>
      </c>
      <c r="G572" s="89">
        <f t="shared" si="280"/>
        <v>0</v>
      </c>
      <c r="H572" s="89">
        <f t="shared" si="280"/>
        <v>0</v>
      </c>
      <c r="I572" s="89">
        <f t="shared" si="280"/>
        <v>0</v>
      </c>
      <c r="J572" s="89">
        <f t="shared" si="280"/>
        <v>0</v>
      </c>
      <c r="K572" s="90">
        <f t="shared" si="261"/>
        <v>0</v>
      </c>
    </row>
    <row r="573" spans="2:11">
      <c r="B573" s="92">
        <v>5141</v>
      </c>
      <c r="C573" s="93" t="s">
        <v>664</v>
      </c>
      <c r="D573" s="113"/>
      <c r="E573" s="113"/>
      <c r="F573" s="95">
        <f t="shared" ref="F573:F578" si="281">+D573+E573</f>
        <v>0</v>
      </c>
      <c r="G573" s="94"/>
      <c r="H573" s="94"/>
      <c r="I573" s="95">
        <f>+G573+H573+J573</f>
        <v>0</v>
      </c>
      <c r="J573" s="94"/>
      <c r="K573" s="111">
        <f t="shared" si="261"/>
        <v>0</v>
      </c>
    </row>
    <row r="574" spans="2:11">
      <c r="B574" s="87">
        <v>5150</v>
      </c>
      <c r="C574" s="91" t="s">
        <v>665</v>
      </c>
      <c r="D574" s="89">
        <f t="shared" ref="D574:J574" si="282">D575</f>
        <v>45000</v>
      </c>
      <c r="E574" s="89">
        <f t="shared" si="282"/>
        <v>0</v>
      </c>
      <c r="F574" s="89">
        <f t="shared" si="282"/>
        <v>45000</v>
      </c>
      <c r="G574" s="89">
        <f t="shared" si="282"/>
        <v>0</v>
      </c>
      <c r="H574" s="89">
        <f t="shared" si="282"/>
        <v>0</v>
      </c>
      <c r="I574" s="89">
        <f t="shared" si="282"/>
        <v>22487.48</v>
      </c>
      <c r="J574" s="89">
        <f t="shared" si="282"/>
        <v>0</v>
      </c>
      <c r="K574" s="90">
        <f t="shared" si="261"/>
        <v>22512.52</v>
      </c>
    </row>
    <row r="575" spans="2:11">
      <c r="B575" s="92">
        <v>5151</v>
      </c>
      <c r="C575" s="93" t="s">
        <v>666</v>
      </c>
      <c r="D575" s="94">
        <v>45000</v>
      </c>
      <c r="E575" s="94"/>
      <c r="F575" s="95">
        <f t="shared" si="281"/>
        <v>45000</v>
      </c>
      <c r="G575" s="94"/>
      <c r="H575" s="94"/>
      <c r="I575" s="95">
        <v>22487.48</v>
      </c>
      <c r="J575" s="94"/>
      <c r="K575" s="111">
        <f t="shared" si="261"/>
        <v>22512.52</v>
      </c>
    </row>
    <row r="576" spans="2:11">
      <c r="B576" s="87">
        <v>5190</v>
      </c>
      <c r="C576" s="91" t="s">
        <v>667</v>
      </c>
      <c r="D576" s="89">
        <f t="shared" ref="D576:J576" si="283">D577+D578</f>
        <v>0</v>
      </c>
      <c r="E576" s="89">
        <f t="shared" si="283"/>
        <v>0</v>
      </c>
      <c r="F576" s="89">
        <f t="shared" si="283"/>
        <v>0</v>
      </c>
      <c r="G576" s="89">
        <f t="shared" si="283"/>
        <v>0</v>
      </c>
      <c r="H576" s="89">
        <f t="shared" si="283"/>
        <v>0</v>
      </c>
      <c r="I576" s="89">
        <f t="shared" si="283"/>
        <v>0</v>
      </c>
      <c r="J576" s="89">
        <f t="shared" si="283"/>
        <v>0</v>
      </c>
      <c r="K576" s="90">
        <f t="shared" si="261"/>
        <v>0</v>
      </c>
    </row>
    <row r="577" spans="2:11">
      <c r="B577" s="92">
        <v>5191</v>
      </c>
      <c r="C577" s="93" t="s">
        <v>668</v>
      </c>
      <c r="D577" s="94"/>
      <c r="E577" s="94"/>
      <c r="F577" s="95">
        <f t="shared" si="281"/>
        <v>0</v>
      </c>
      <c r="G577" s="94"/>
      <c r="H577" s="94"/>
      <c r="I577" s="95">
        <f>+G577+H577+J577</f>
        <v>0</v>
      </c>
      <c r="J577" s="94"/>
      <c r="K577" s="111">
        <f t="shared" si="261"/>
        <v>0</v>
      </c>
    </row>
    <row r="578" spans="2:11">
      <c r="B578" s="92">
        <v>5192</v>
      </c>
      <c r="C578" s="93" t="s">
        <v>669</v>
      </c>
      <c r="D578" s="94"/>
      <c r="E578" s="94"/>
      <c r="F578" s="95">
        <f t="shared" si="281"/>
        <v>0</v>
      </c>
      <c r="G578" s="94"/>
      <c r="H578" s="94"/>
      <c r="I578" s="95">
        <f>+G578+H578+J578</f>
        <v>0</v>
      </c>
      <c r="J578" s="94"/>
      <c r="K578" s="111">
        <f t="shared" si="261"/>
        <v>0</v>
      </c>
    </row>
    <row r="579" spans="2:11">
      <c r="B579" s="87">
        <v>5200</v>
      </c>
      <c r="C579" s="99" t="s">
        <v>35</v>
      </c>
      <c r="D579" s="89">
        <f t="shared" ref="D579:J579" si="284">D580+D582+D584+D586</f>
        <v>0</v>
      </c>
      <c r="E579" s="89">
        <f t="shared" si="284"/>
        <v>0</v>
      </c>
      <c r="F579" s="89">
        <f t="shared" si="284"/>
        <v>0</v>
      </c>
      <c r="G579" s="89">
        <f t="shared" si="284"/>
        <v>0</v>
      </c>
      <c r="H579" s="89">
        <f t="shared" si="284"/>
        <v>0</v>
      </c>
      <c r="I579" s="89">
        <f t="shared" si="284"/>
        <v>0</v>
      </c>
      <c r="J579" s="89">
        <f t="shared" si="284"/>
        <v>0</v>
      </c>
      <c r="K579" s="90">
        <f t="shared" si="261"/>
        <v>0</v>
      </c>
    </row>
    <row r="580" spans="2:11">
      <c r="B580" s="87">
        <v>5210</v>
      </c>
      <c r="C580" s="91" t="s">
        <v>670</v>
      </c>
      <c r="D580" s="89">
        <f t="shared" ref="D580:J580" si="285">D581</f>
        <v>0</v>
      </c>
      <c r="E580" s="89">
        <f t="shared" si="285"/>
        <v>0</v>
      </c>
      <c r="F580" s="89">
        <f t="shared" si="285"/>
        <v>0</v>
      </c>
      <c r="G580" s="89">
        <f t="shared" si="285"/>
        <v>0</v>
      </c>
      <c r="H580" s="89">
        <f t="shared" si="285"/>
        <v>0</v>
      </c>
      <c r="I580" s="89">
        <f t="shared" si="285"/>
        <v>0</v>
      </c>
      <c r="J580" s="89">
        <f t="shared" si="285"/>
        <v>0</v>
      </c>
      <c r="K580" s="90">
        <f t="shared" si="261"/>
        <v>0</v>
      </c>
    </row>
    <row r="581" spans="2:11">
      <c r="B581" s="92">
        <v>5211</v>
      </c>
      <c r="C581" s="93" t="s">
        <v>670</v>
      </c>
      <c r="D581" s="94"/>
      <c r="E581" s="94"/>
      <c r="F581" s="95">
        <f t="shared" ref="F581:F587" si="286">+D581+E581</f>
        <v>0</v>
      </c>
      <c r="G581" s="94"/>
      <c r="H581" s="94"/>
      <c r="I581" s="95">
        <f>+G581+H581+J581</f>
        <v>0</v>
      </c>
      <c r="J581" s="94"/>
      <c r="K581" s="111">
        <f t="shared" si="261"/>
        <v>0</v>
      </c>
    </row>
    <row r="582" spans="2:11">
      <c r="B582" s="87">
        <v>5220</v>
      </c>
      <c r="C582" s="91" t="s">
        <v>671</v>
      </c>
      <c r="D582" s="89">
        <f t="shared" ref="D582:J582" si="287">D583</f>
        <v>0</v>
      </c>
      <c r="E582" s="89">
        <f t="shared" si="287"/>
        <v>0</v>
      </c>
      <c r="F582" s="89">
        <f t="shared" si="287"/>
        <v>0</v>
      </c>
      <c r="G582" s="89">
        <f t="shared" si="287"/>
        <v>0</v>
      </c>
      <c r="H582" s="89">
        <f t="shared" si="287"/>
        <v>0</v>
      </c>
      <c r="I582" s="89">
        <f t="shared" si="287"/>
        <v>0</v>
      </c>
      <c r="J582" s="89">
        <f t="shared" si="287"/>
        <v>0</v>
      </c>
      <c r="K582" s="90">
        <f t="shared" si="261"/>
        <v>0</v>
      </c>
    </row>
    <row r="583" spans="2:11">
      <c r="B583" s="92">
        <v>5221</v>
      </c>
      <c r="C583" s="93" t="s">
        <v>672</v>
      </c>
      <c r="D583" s="94"/>
      <c r="E583" s="94"/>
      <c r="F583" s="95">
        <f t="shared" si="286"/>
        <v>0</v>
      </c>
      <c r="G583" s="94"/>
      <c r="H583" s="94"/>
      <c r="I583" s="95">
        <f>+G583+H583+J583</f>
        <v>0</v>
      </c>
      <c r="J583" s="94"/>
      <c r="K583" s="111">
        <f t="shared" si="261"/>
        <v>0</v>
      </c>
    </row>
    <row r="584" spans="2:11">
      <c r="B584" s="87">
        <v>5230</v>
      </c>
      <c r="C584" s="91" t="s">
        <v>673</v>
      </c>
      <c r="D584" s="89">
        <f t="shared" ref="D584:J584" si="288">D585</f>
        <v>0</v>
      </c>
      <c r="E584" s="89">
        <f t="shared" si="288"/>
        <v>0</v>
      </c>
      <c r="F584" s="89">
        <f t="shared" si="288"/>
        <v>0</v>
      </c>
      <c r="G584" s="89">
        <f t="shared" si="288"/>
        <v>0</v>
      </c>
      <c r="H584" s="89">
        <f t="shared" si="288"/>
        <v>0</v>
      </c>
      <c r="I584" s="89">
        <f t="shared" si="288"/>
        <v>0</v>
      </c>
      <c r="J584" s="89">
        <f t="shared" si="288"/>
        <v>0</v>
      </c>
      <c r="K584" s="90">
        <f t="shared" si="261"/>
        <v>0</v>
      </c>
    </row>
    <row r="585" spans="2:11">
      <c r="B585" s="92">
        <v>5231</v>
      </c>
      <c r="C585" s="93" t="s">
        <v>674</v>
      </c>
      <c r="D585" s="94"/>
      <c r="E585" s="94"/>
      <c r="F585" s="95">
        <f t="shared" si="286"/>
        <v>0</v>
      </c>
      <c r="G585" s="94"/>
      <c r="H585" s="94"/>
      <c r="I585" s="95">
        <f>+G585+H585+J585</f>
        <v>0</v>
      </c>
      <c r="J585" s="94"/>
      <c r="K585" s="111">
        <f t="shared" si="261"/>
        <v>0</v>
      </c>
    </row>
    <row r="586" spans="2:11">
      <c r="B586" s="87">
        <v>5290</v>
      </c>
      <c r="C586" s="91" t="s">
        <v>675</v>
      </c>
      <c r="D586" s="89">
        <f t="shared" ref="D586:J586" si="289">D587</f>
        <v>0</v>
      </c>
      <c r="E586" s="89">
        <f t="shared" si="289"/>
        <v>0</v>
      </c>
      <c r="F586" s="89">
        <f t="shared" si="289"/>
        <v>0</v>
      </c>
      <c r="G586" s="89">
        <f t="shared" si="289"/>
        <v>0</v>
      </c>
      <c r="H586" s="89">
        <f t="shared" si="289"/>
        <v>0</v>
      </c>
      <c r="I586" s="89">
        <f t="shared" si="289"/>
        <v>0</v>
      </c>
      <c r="J586" s="89">
        <f t="shared" si="289"/>
        <v>0</v>
      </c>
      <c r="K586" s="90">
        <f t="shared" si="261"/>
        <v>0</v>
      </c>
    </row>
    <row r="587" spans="2:11">
      <c r="B587" s="92">
        <v>5291</v>
      </c>
      <c r="C587" s="93" t="s">
        <v>676</v>
      </c>
      <c r="D587" s="94"/>
      <c r="E587" s="94"/>
      <c r="F587" s="95">
        <f t="shared" si="286"/>
        <v>0</v>
      </c>
      <c r="G587" s="94"/>
      <c r="H587" s="94"/>
      <c r="I587" s="95">
        <f>+G587+H587+J587</f>
        <v>0</v>
      </c>
      <c r="J587" s="94"/>
      <c r="K587" s="111">
        <f t="shared" si="261"/>
        <v>0</v>
      </c>
    </row>
    <row r="588" spans="2:11">
      <c r="B588" s="87">
        <v>5300</v>
      </c>
      <c r="C588" s="99" t="s">
        <v>36</v>
      </c>
      <c r="D588" s="89">
        <f t="shared" ref="D588:J588" si="290">D589+D591</f>
        <v>0</v>
      </c>
      <c r="E588" s="89">
        <f t="shared" si="290"/>
        <v>0</v>
      </c>
      <c r="F588" s="89">
        <f t="shared" si="290"/>
        <v>0</v>
      </c>
      <c r="G588" s="89">
        <f t="shared" si="290"/>
        <v>0</v>
      </c>
      <c r="H588" s="89">
        <f t="shared" si="290"/>
        <v>-1408954.63</v>
      </c>
      <c r="I588" s="89">
        <f t="shared" si="290"/>
        <v>-1408954.63</v>
      </c>
      <c r="J588" s="89">
        <f t="shared" si="290"/>
        <v>0</v>
      </c>
      <c r="K588" s="90">
        <f t="shared" si="261"/>
        <v>1408954.63</v>
      </c>
    </row>
    <row r="589" spans="2:11">
      <c r="B589" s="87">
        <v>5310</v>
      </c>
      <c r="C589" s="91" t="s">
        <v>677</v>
      </c>
      <c r="D589" s="89">
        <f t="shared" ref="D589:J589" si="291">D590</f>
        <v>0</v>
      </c>
      <c r="E589" s="89">
        <f t="shared" si="291"/>
        <v>0</v>
      </c>
      <c r="F589" s="89">
        <f t="shared" si="291"/>
        <v>0</v>
      </c>
      <c r="G589" s="89">
        <f t="shared" si="291"/>
        <v>0</v>
      </c>
      <c r="H589" s="89">
        <f t="shared" si="291"/>
        <v>-1408954.63</v>
      </c>
      <c r="I589" s="89">
        <f t="shared" si="291"/>
        <v>-1408954.63</v>
      </c>
      <c r="J589" s="89">
        <f t="shared" si="291"/>
        <v>0</v>
      </c>
      <c r="K589" s="90">
        <f t="shared" si="261"/>
        <v>1408954.63</v>
      </c>
    </row>
    <row r="590" spans="2:11">
      <c r="B590" s="92">
        <v>5311</v>
      </c>
      <c r="C590" s="93" t="s">
        <v>677</v>
      </c>
      <c r="D590" s="94"/>
      <c r="E590" s="94"/>
      <c r="F590" s="95">
        <f>+D590+E590</f>
        <v>0</v>
      </c>
      <c r="G590" s="94"/>
      <c r="H590" s="94">
        <v>-1408954.63</v>
      </c>
      <c r="I590" s="95">
        <f>+G590+H590+J590</f>
        <v>-1408954.63</v>
      </c>
      <c r="J590" s="94"/>
      <c r="K590" s="111">
        <f t="shared" si="261"/>
        <v>1408954.63</v>
      </c>
    </row>
    <row r="591" spans="2:11">
      <c r="B591" s="87">
        <v>5320</v>
      </c>
      <c r="C591" s="91" t="s">
        <v>678</v>
      </c>
      <c r="D591" s="89">
        <f t="shared" ref="D591:J591" si="292">D592</f>
        <v>0</v>
      </c>
      <c r="E591" s="89">
        <f t="shared" si="292"/>
        <v>0</v>
      </c>
      <c r="F591" s="89">
        <f t="shared" si="292"/>
        <v>0</v>
      </c>
      <c r="G591" s="89">
        <f t="shared" si="292"/>
        <v>0</v>
      </c>
      <c r="H591" s="89">
        <f t="shared" si="292"/>
        <v>0</v>
      </c>
      <c r="I591" s="89">
        <f t="shared" si="292"/>
        <v>0</v>
      </c>
      <c r="J591" s="89">
        <f t="shared" si="292"/>
        <v>0</v>
      </c>
      <c r="K591" s="90">
        <f t="shared" si="261"/>
        <v>0</v>
      </c>
    </row>
    <row r="592" spans="2:11">
      <c r="B592" s="92">
        <v>5321</v>
      </c>
      <c r="C592" s="93" t="s">
        <v>678</v>
      </c>
      <c r="D592" s="94"/>
      <c r="E592" s="94"/>
      <c r="F592" s="95">
        <f>+D592+E592</f>
        <v>0</v>
      </c>
      <c r="G592" s="94"/>
      <c r="H592" s="94"/>
      <c r="I592" s="95">
        <f>+G592+H592+J592</f>
        <v>0</v>
      </c>
      <c r="J592" s="94"/>
      <c r="K592" s="111">
        <f t="shared" si="261"/>
        <v>0</v>
      </c>
    </row>
    <row r="593" spans="2:11">
      <c r="B593" s="87">
        <v>5400</v>
      </c>
      <c r="C593" s="107" t="s">
        <v>37</v>
      </c>
      <c r="D593" s="89">
        <f t="shared" ref="D593:J593" si="293">D594+D597+D599+D601+D603+D605</f>
        <v>0</v>
      </c>
      <c r="E593" s="89">
        <f t="shared" si="293"/>
        <v>0</v>
      </c>
      <c r="F593" s="89">
        <f t="shared" si="293"/>
        <v>0</v>
      </c>
      <c r="G593" s="89">
        <f t="shared" si="293"/>
        <v>0</v>
      </c>
      <c r="H593" s="89">
        <f t="shared" si="293"/>
        <v>-394464</v>
      </c>
      <c r="I593" s="89">
        <f t="shared" si="293"/>
        <v>-394464</v>
      </c>
      <c r="J593" s="89">
        <f t="shared" si="293"/>
        <v>0</v>
      </c>
      <c r="K593" s="90">
        <f t="shared" si="261"/>
        <v>394464</v>
      </c>
    </row>
    <row r="594" spans="2:11">
      <c r="B594" s="87">
        <v>5410</v>
      </c>
      <c r="C594" s="91" t="s">
        <v>679</v>
      </c>
      <c r="D594" s="89">
        <f t="shared" ref="D594:J594" si="294">D595+D596</f>
        <v>0</v>
      </c>
      <c r="E594" s="89">
        <f t="shared" si="294"/>
        <v>0</v>
      </c>
      <c r="F594" s="89">
        <f t="shared" si="294"/>
        <v>0</v>
      </c>
      <c r="G594" s="89">
        <f t="shared" si="294"/>
        <v>0</v>
      </c>
      <c r="H594" s="89">
        <f t="shared" si="294"/>
        <v>-394464</v>
      </c>
      <c r="I594" s="89">
        <f t="shared" si="294"/>
        <v>-394464</v>
      </c>
      <c r="J594" s="89">
        <f t="shared" si="294"/>
        <v>0</v>
      </c>
      <c r="K594" s="90">
        <f t="shared" si="261"/>
        <v>394464</v>
      </c>
    </row>
    <row r="595" spans="2:11">
      <c r="B595" s="92">
        <v>5411</v>
      </c>
      <c r="C595" s="93" t="s">
        <v>680</v>
      </c>
      <c r="D595" s="94"/>
      <c r="E595" s="94"/>
      <c r="F595" s="95">
        <f>+D595+E595</f>
        <v>0</v>
      </c>
      <c r="G595" s="94"/>
      <c r="H595" s="94">
        <v>-394464</v>
      </c>
      <c r="I595" s="95">
        <f>+G595+H595+J595</f>
        <v>-394464</v>
      </c>
      <c r="J595" s="94"/>
      <c r="K595" s="111">
        <f t="shared" si="261"/>
        <v>394464</v>
      </c>
    </row>
    <row r="596" spans="2:11">
      <c r="B596" s="92">
        <v>5412</v>
      </c>
      <c r="C596" s="93" t="s">
        <v>681</v>
      </c>
      <c r="D596" s="94"/>
      <c r="E596" s="94"/>
      <c r="F596" s="95">
        <f>+D596+E596</f>
        <v>0</v>
      </c>
      <c r="G596" s="94"/>
      <c r="H596" s="94"/>
      <c r="I596" s="95">
        <f>+G596+H596+J596</f>
        <v>0</v>
      </c>
      <c r="J596" s="94"/>
      <c r="K596" s="111">
        <f t="shared" si="261"/>
        <v>0</v>
      </c>
    </row>
    <row r="597" spans="2:11">
      <c r="B597" s="87">
        <v>5420</v>
      </c>
      <c r="C597" s="91" t="s">
        <v>682</v>
      </c>
      <c r="D597" s="89">
        <f t="shared" ref="D597:J597" si="295">D598</f>
        <v>0</v>
      </c>
      <c r="E597" s="89">
        <f t="shared" si="295"/>
        <v>0</v>
      </c>
      <c r="F597" s="89">
        <f t="shared" si="295"/>
        <v>0</v>
      </c>
      <c r="G597" s="89">
        <f t="shared" si="295"/>
        <v>0</v>
      </c>
      <c r="H597" s="89">
        <f t="shared" si="295"/>
        <v>0</v>
      </c>
      <c r="I597" s="89">
        <f t="shared" si="295"/>
        <v>0</v>
      </c>
      <c r="J597" s="89">
        <f t="shared" si="295"/>
        <v>0</v>
      </c>
      <c r="K597" s="90">
        <f t="shared" si="261"/>
        <v>0</v>
      </c>
    </row>
    <row r="598" spans="2:11">
      <c r="B598" s="92">
        <v>5421</v>
      </c>
      <c r="C598" s="93" t="s">
        <v>682</v>
      </c>
      <c r="D598" s="94"/>
      <c r="E598" s="94"/>
      <c r="F598" s="95">
        <f t="shared" ref="F598:F606" si="296">+D598+E598</f>
        <v>0</v>
      </c>
      <c r="G598" s="94"/>
      <c r="H598" s="94"/>
      <c r="I598" s="95">
        <f>+G598+H598+J598</f>
        <v>0</v>
      </c>
      <c r="J598" s="94"/>
      <c r="K598" s="111">
        <f t="shared" si="261"/>
        <v>0</v>
      </c>
    </row>
    <row r="599" spans="2:11">
      <c r="B599" s="87">
        <v>5430</v>
      </c>
      <c r="C599" s="91" t="s">
        <v>683</v>
      </c>
      <c r="D599" s="89">
        <f t="shared" ref="D599:J599" si="297">D600</f>
        <v>0</v>
      </c>
      <c r="E599" s="89">
        <f t="shared" si="297"/>
        <v>0</v>
      </c>
      <c r="F599" s="89">
        <f t="shared" si="297"/>
        <v>0</v>
      </c>
      <c r="G599" s="89">
        <f t="shared" si="297"/>
        <v>0</v>
      </c>
      <c r="H599" s="89">
        <f t="shared" si="297"/>
        <v>0</v>
      </c>
      <c r="I599" s="89">
        <f t="shared" si="297"/>
        <v>0</v>
      </c>
      <c r="J599" s="89">
        <f t="shared" si="297"/>
        <v>0</v>
      </c>
      <c r="K599" s="90">
        <f t="shared" ref="K599:K662" si="298">F599-I599</f>
        <v>0</v>
      </c>
    </row>
    <row r="600" spans="2:11">
      <c r="B600" s="92">
        <v>5431</v>
      </c>
      <c r="C600" s="93" t="s">
        <v>684</v>
      </c>
      <c r="D600" s="94"/>
      <c r="E600" s="94"/>
      <c r="F600" s="95">
        <f t="shared" si="296"/>
        <v>0</v>
      </c>
      <c r="G600" s="94"/>
      <c r="H600" s="94"/>
      <c r="I600" s="95">
        <f>+G600+H600+J600</f>
        <v>0</v>
      </c>
      <c r="J600" s="94"/>
      <c r="K600" s="111">
        <f t="shared" si="298"/>
        <v>0</v>
      </c>
    </row>
    <row r="601" spans="2:11">
      <c r="B601" s="87">
        <v>5440</v>
      </c>
      <c r="C601" s="91" t="s">
        <v>685</v>
      </c>
      <c r="D601" s="89">
        <f t="shared" ref="D601:J601" si="299">D602</f>
        <v>0</v>
      </c>
      <c r="E601" s="89">
        <f t="shared" si="299"/>
        <v>0</v>
      </c>
      <c r="F601" s="89">
        <f t="shared" si="299"/>
        <v>0</v>
      </c>
      <c r="G601" s="89">
        <f t="shared" si="299"/>
        <v>0</v>
      </c>
      <c r="H601" s="89">
        <f t="shared" si="299"/>
        <v>0</v>
      </c>
      <c r="I601" s="89">
        <f t="shared" si="299"/>
        <v>0</v>
      </c>
      <c r="J601" s="89">
        <f t="shared" si="299"/>
        <v>0</v>
      </c>
      <c r="K601" s="90">
        <f t="shared" si="298"/>
        <v>0</v>
      </c>
    </row>
    <row r="602" spans="2:11">
      <c r="B602" s="92">
        <v>5441</v>
      </c>
      <c r="C602" s="93" t="s">
        <v>685</v>
      </c>
      <c r="D602" s="94"/>
      <c r="E602" s="94"/>
      <c r="F602" s="95">
        <f t="shared" si="296"/>
        <v>0</v>
      </c>
      <c r="G602" s="94"/>
      <c r="H602" s="94"/>
      <c r="I602" s="95">
        <f>+G602+H602+J602</f>
        <v>0</v>
      </c>
      <c r="J602" s="94"/>
      <c r="K602" s="111">
        <f t="shared" si="298"/>
        <v>0</v>
      </c>
    </row>
    <row r="603" spans="2:11">
      <c r="B603" s="87">
        <v>5450</v>
      </c>
      <c r="C603" s="91" t="s">
        <v>686</v>
      </c>
      <c r="D603" s="89">
        <f t="shared" ref="D603:J603" si="300">D604</f>
        <v>0</v>
      </c>
      <c r="E603" s="89">
        <f t="shared" si="300"/>
        <v>0</v>
      </c>
      <c r="F603" s="89">
        <f t="shared" si="300"/>
        <v>0</v>
      </c>
      <c r="G603" s="89">
        <f t="shared" si="300"/>
        <v>0</v>
      </c>
      <c r="H603" s="89">
        <f t="shared" si="300"/>
        <v>0</v>
      </c>
      <c r="I603" s="89">
        <f t="shared" si="300"/>
        <v>0</v>
      </c>
      <c r="J603" s="89">
        <f t="shared" si="300"/>
        <v>0</v>
      </c>
      <c r="K603" s="90">
        <f t="shared" si="298"/>
        <v>0</v>
      </c>
    </row>
    <row r="604" spans="2:11">
      <c r="B604" s="92">
        <v>5451</v>
      </c>
      <c r="C604" s="93" t="s">
        <v>687</v>
      </c>
      <c r="D604" s="94"/>
      <c r="E604" s="94"/>
      <c r="F604" s="95">
        <f t="shared" si="296"/>
        <v>0</v>
      </c>
      <c r="G604" s="94"/>
      <c r="H604" s="94"/>
      <c r="I604" s="95">
        <f>+G604+H604+J604</f>
        <v>0</v>
      </c>
      <c r="J604" s="94"/>
      <c r="K604" s="111">
        <f t="shared" si="298"/>
        <v>0</v>
      </c>
    </row>
    <row r="605" spans="2:11">
      <c r="B605" s="87">
        <v>5490</v>
      </c>
      <c r="C605" s="91" t="s">
        <v>688</v>
      </c>
      <c r="D605" s="89">
        <f t="shared" ref="D605:J605" si="301">D606</f>
        <v>0</v>
      </c>
      <c r="E605" s="89">
        <f t="shared" si="301"/>
        <v>0</v>
      </c>
      <c r="F605" s="89">
        <f t="shared" si="301"/>
        <v>0</v>
      </c>
      <c r="G605" s="89">
        <f t="shared" si="301"/>
        <v>0</v>
      </c>
      <c r="H605" s="89">
        <f t="shared" si="301"/>
        <v>0</v>
      </c>
      <c r="I605" s="89">
        <f t="shared" si="301"/>
        <v>0</v>
      </c>
      <c r="J605" s="89">
        <f t="shared" si="301"/>
        <v>0</v>
      </c>
      <c r="K605" s="90">
        <f t="shared" si="298"/>
        <v>0</v>
      </c>
    </row>
    <row r="606" spans="2:11">
      <c r="B606" s="92">
        <v>5491</v>
      </c>
      <c r="C606" s="110" t="s">
        <v>688</v>
      </c>
      <c r="D606" s="94"/>
      <c r="E606" s="94"/>
      <c r="F606" s="95">
        <f t="shared" si="296"/>
        <v>0</v>
      </c>
      <c r="G606" s="94"/>
      <c r="H606" s="94"/>
      <c r="I606" s="95">
        <f>+G606+H606+J606</f>
        <v>0</v>
      </c>
      <c r="J606" s="94"/>
      <c r="K606" s="111">
        <f t="shared" si="298"/>
        <v>0</v>
      </c>
    </row>
    <row r="607" spans="2:11">
      <c r="B607" s="87">
        <v>5500</v>
      </c>
      <c r="C607" s="99" t="s">
        <v>38</v>
      </c>
      <c r="D607" s="89">
        <f t="shared" ref="D607:J608" si="302">D608</f>
        <v>0</v>
      </c>
      <c r="E607" s="89">
        <f t="shared" si="302"/>
        <v>0</v>
      </c>
      <c r="F607" s="89">
        <f t="shared" si="302"/>
        <v>0</v>
      </c>
      <c r="G607" s="89">
        <f t="shared" si="302"/>
        <v>0</v>
      </c>
      <c r="H607" s="89">
        <f t="shared" si="302"/>
        <v>0</v>
      </c>
      <c r="I607" s="89">
        <f t="shared" si="302"/>
        <v>0</v>
      </c>
      <c r="J607" s="89">
        <f t="shared" si="302"/>
        <v>0</v>
      </c>
      <c r="K607" s="90">
        <f t="shared" si="298"/>
        <v>0</v>
      </c>
    </row>
    <row r="608" spans="2:11">
      <c r="B608" s="87">
        <v>5510</v>
      </c>
      <c r="C608" s="105" t="s">
        <v>38</v>
      </c>
      <c r="D608" s="89">
        <f t="shared" si="302"/>
        <v>0</v>
      </c>
      <c r="E608" s="89">
        <f t="shared" si="302"/>
        <v>0</v>
      </c>
      <c r="F608" s="89">
        <f t="shared" si="302"/>
        <v>0</v>
      </c>
      <c r="G608" s="89">
        <f t="shared" si="302"/>
        <v>0</v>
      </c>
      <c r="H608" s="89">
        <f t="shared" si="302"/>
        <v>0</v>
      </c>
      <c r="I608" s="89">
        <f t="shared" si="302"/>
        <v>0</v>
      </c>
      <c r="J608" s="89">
        <f t="shared" si="302"/>
        <v>0</v>
      </c>
      <c r="K608" s="90">
        <f t="shared" si="298"/>
        <v>0</v>
      </c>
    </row>
    <row r="609" spans="2:11">
      <c r="B609" s="92">
        <v>5511</v>
      </c>
      <c r="C609" s="93" t="s">
        <v>689</v>
      </c>
      <c r="D609" s="94"/>
      <c r="E609" s="94"/>
      <c r="F609" s="95">
        <f>+D609+E609</f>
        <v>0</v>
      </c>
      <c r="G609" s="94"/>
      <c r="H609" s="94"/>
      <c r="I609" s="95">
        <f>+G609+H609+J609</f>
        <v>0</v>
      </c>
      <c r="J609" s="94"/>
      <c r="K609" s="111">
        <f t="shared" si="298"/>
        <v>0</v>
      </c>
    </row>
    <row r="610" spans="2:11">
      <c r="B610" s="87">
        <v>5600</v>
      </c>
      <c r="C610" s="99" t="s">
        <v>39</v>
      </c>
      <c r="D610" s="89">
        <f t="shared" ref="D610:J610" si="303">D611+D613+D616+D618+D620+D622+D624+D626</f>
        <v>0</v>
      </c>
      <c r="E610" s="89">
        <f t="shared" si="303"/>
        <v>0</v>
      </c>
      <c r="F610" s="89">
        <f t="shared" si="303"/>
        <v>0</v>
      </c>
      <c r="G610" s="89">
        <f t="shared" si="303"/>
        <v>0</v>
      </c>
      <c r="H610" s="89">
        <f t="shared" si="303"/>
        <v>0</v>
      </c>
      <c r="I610" s="89">
        <f t="shared" si="303"/>
        <v>0</v>
      </c>
      <c r="J610" s="89">
        <f t="shared" si="303"/>
        <v>0</v>
      </c>
      <c r="K610" s="90">
        <f t="shared" si="298"/>
        <v>0</v>
      </c>
    </row>
    <row r="611" spans="2:11">
      <c r="B611" s="87">
        <v>5610</v>
      </c>
      <c r="C611" s="91" t="s">
        <v>690</v>
      </c>
      <c r="D611" s="89">
        <f t="shared" ref="D611:J611" si="304">D612</f>
        <v>0</v>
      </c>
      <c r="E611" s="89">
        <f t="shared" si="304"/>
        <v>0</v>
      </c>
      <c r="F611" s="89">
        <f t="shared" si="304"/>
        <v>0</v>
      </c>
      <c r="G611" s="89">
        <f t="shared" si="304"/>
        <v>0</v>
      </c>
      <c r="H611" s="89">
        <f t="shared" si="304"/>
        <v>0</v>
      </c>
      <c r="I611" s="89">
        <f t="shared" si="304"/>
        <v>0</v>
      </c>
      <c r="J611" s="89">
        <f t="shared" si="304"/>
        <v>0</v>
      </c>
      <c r="K611" s="90">
        <f t="shared" si="298"/>
        <v>0</v>
      </c>
    </row>
    <row r="612" spans="2:11">
      <c r="B612" s="92">
        <v>5611</v>
      </c>
      <c r="C612" s="93" t="s">
        <v>690</v>
      </c>
      <c r="D612" s="94"/>
      <c r="E612" s="94"/>
      <c r="F612" s="95">
        <f t="shared" ref="F612:F629" si="305">+D612+E612</f>
        <v>0</v>
      </c>
      <c r="G612" s="94"/>
      <c r="H612" s="94"/>
      <c r="I612" s="95">
        <f>+G612+H612+J612</f>
        <v>0</v>
      </c>
      <c r="J612" s="94"/>
      <c r="K612" s="111">
        <f t="shared" si="298"/>
        <v>0</v>
      </c>
    </row>
    <row r="613" spans="2:11">
      <c r="B613" s="87">
        <v>5620</v>
      </c>
      <c r="C613" s="91" t="s">
        <v>691</v>
      </c>
      <c r="D613" s="89">
        <f t="shared" ref="D613:J613" si="306">D614+D615</f>
        <v>0</v>
      </c>
      <c r="E613" s="89">
        <f t="shared" si="306"/>
        <v>0</v>
      </c>
      <c r="F613" s="89">
        <f t="shared" si="306"/>
        <v>0</v>
      </c>
      <c r="G613" s="89">
        <f t="shared" si="306"/>
        <v>0</v>
      </c>
      <c r="H613" s="89">
        <f t="shared" si="306"/>
        <v>0</v>
      </c>
      <c r="I613" s="89">
        <f t="shared" si="306"/>
        <v>0</v>
      </c>
      <c r="J613" s="89">
        <f t="shared" si="306"/>
        <v>0</v>
      </c>
      <c r="K613" s="90">
        <f t="shared" si="298"/>
        <v>0</v>
      </c>
    </row>
    <row r="614" spans="2:11">
      <c r="B614" s="92">
        <v>5621</v>
      </c>
      <c r="C614" s="93" t="s">
        <v>691</v>
      </c>
      <c r="D614" s="94"/>
      <c r="E614" s="94"/>
      <c r="F614" s="95">
        <f t="shared" si="305"/>
        <v>0</v>
      </c>
      <c r="G614" s="94"/>
      <c r="H614" s="94"/>
      <c r="I614" s="95">
        <f>+G614+H614+J614</f>
        <v>0</v>
      </c>
      <c r="J614" s="94"/>
      <c r="K614" s="111">
        <f t="shared" si="298"/>
        <v>0</v>
      </c>
    </row>
    <row r="615" spans="2:11">
      <c r="B615" s="92">
        <v>5622</v>
      </c>
      <c r="C615" s="93" t="s">
        <v>692</v>
      </c>
      <c r="D615" s="94"/>
      <c r="E615" s="94"/>
      <c r="F615" s="95">
        <f t="shared" si="305"/>
        <v>0</v>
      </c>
      <c r="G615" s="94"/>
      <c r="H615" s="94"/>
      <c r="I615" s="95">
        <f>+G615+H615+J615</f>
        <v>0</v>
      </c>
      <c r="J615" s="94"/>
      <c r="K615" s="111">
        <f t="shared" si="298"/>
        <v>0</v>
      </c>
    </row>
    <row r="616" spans="2:11">
      <c r="B616" s="87">
        <v>5630</v>
      </c>
      <c r="C616" s="91" t="s">
        <v>693</v>
      </c>
      <c r="D616" s="89">
        <f t="shared" ref="D616:J616" si="307">D617</f>
        <v>0</v>
      </c>
      <c r="E616" s="89">
        <f t="shared" si="307"/>
        <v>0</v>
      </c>
      <c r="F616" s="89">
        <f t="shared" si="307"/>
        <v>0</v>
      </c>
      <c r="G616" s="89">
        <f t="shared" si="307"/>
        <v>0</v>
      </c>
      <c r="H616" s="89">
        <f t="shared" si="307"/>
        <v>0</v>
      </c>
      <c r="I616" s="89">
        <f t="shared" si="307"/>
        <v>0</v>
      </c>
      <c r="J616" s="89">
        <f t="shared" si="307"/>
        <v>0</v>
      </c>
      <c r="K616" s="90">
        <f t="shared" si="298"/>
        <v>0</v>
      </c>
    </row>
    <row r="617" spans="2:11">
      <c r="B617" s="92">
        <v>5631</v>
      </c>
      <c r="C617" s="93" t="s">
        <v>693</v>
      </c>
      <c r="D617" s="94"/>
      <c r="E617" s="94"/>
      <c r="F617" s="95">
        <f t="shared" si="305"/>
        <v>0</v>
      </c>
      <c r="G617" s="94"/>
      <c r="H617" s="94"/>
      <c r="I617" s="95">
        <f>+G617+H617+J617</f>
        <v>0</v>
      </c>
      <c r="J617" s="94"/>
      <c r="K617" s="111">
        <f t="shared" si="298"/>
        <v>0</v>
      </c>
    </row>
    <row r="618" spans="2:11" ht="22.5">
      <c r="B618" s="87">
        <v>5640</v>
      </c>
      <c r="C618" s="91" t="s">
        <v>694</v>
      </c>
      <c r="D618" s="89">
        <f t="shared" ref="D618:J618" si="308">D619</f>
        <v>0</v>
      </c>
      <c r="E618" s="89">
        <f t="shared" si="308"/>
        <v>0</v>
      </c>
      <c r="F618" s="89">
        <f t="shared" si="308"/>
        <v>0</v>
      </c>
      <c r="G618" s="89">
        <f t="shared" si="308"/>
        <v>0</v>
      </c>
      <c r="H618" s="89">
        <f t="shared" si="308"/>
        <v>0</v>
      </c>
      <c r="I618" s="89">
        <f t="shared" si="308"/>
        <v>0</v>
      </c>
      <c r="J618" s="89">
        <f t="shared" si="308"/>
        <v>0</v>
      </c>
      <c r="K618" s="90">
        <f t="shared" si="298"/>
        <v>0</v>
      </c>
    </row>
    <row r="619" spans="2:11" ht="15.75" customHeight="1">
      <c r="B619" s="92">
        <v>5641</v>
      </c>
      <c r="C619" s="93" t="s">
        <v>694</v>
      </c>
      <c r="D619" s="94"/>
      <c r="E619" s="94"/>
      <c r="F619" s="95">
        <f t="shared" si="305"/>
        <v>0</v>
      </c>
      <c r="G619" s="94"/>
      <c r="H619" s="94"/>
      <c r="I619" s="95">
        <f>+G619+H619+J619</f>
        <v>0</v>
      </c>
      <c r="J619" s="94"/>
      <c r="K619" s="111">
        <f t="shared" si="298"/>
        <v>0</v>
      </c>
    </row>
    <row r="620" spans="2:11">
      <c r="B620" s="87">
        <v>5650</v>
      </c>
      <c r="C620" s="91" t="s">
        <v>695</v>
      </c>
      <c r="D620" s="89">
        <f t="shared" ref="D620:J620" si="309">D621</f>
        <v>0</v>
      </c>
      <c r="E620" s="89">
        <f t="shared" si="309"/>
        <v>0</v>
      </c>
      <c r="F620" s="89">
        <f t="shared" si="309"/>
        <v>0</v>
      </c>
      <c r="G620" s="89">
        <f t="shared" si="309"/>
        <v>0</v>
      </c>
      <c r="H620" s="89">
        <f t="shared" si="309"/>
        <v>0</v>
      </c>
      <c r="I620" s="89">
        <f t="shared" si="309"/>
        <v>0</v>
      </c>
      <c r="J620" s="89">
        <f t="shared" si="309"/>
        <v>0</v>
      </c>
      <c r="K620" s="90">
        <f t="shared" si="298"/>
        <v>0</v>
      </c>
    </row>
    <row r="621" spans="2:11">
      <c r="B621" s="92">
        <v>5651</v>
      </c>
      <c r="C621" s="93" t="s">
        <v>696</v>
      </c>
      <c r="D621" s="94"/>
      <c r="E621" s="94"/>
      <c r="F621" s="95">
        <f t="shared" si="305"/>
        <v>0</v>
      </c>
      <c r="G621" s="94"/>
      <c r="H621" s="94"/>
      <c r="I621" s="95">
        <f>+G621+H621+J621</f>
        <v>0</v>
      </c>
      <c r="J621" s="94"/>
      <c r="K621" s="111">
        <f t="shared" si="298"/>
        <v>0</v>
      </c>
    </row>
    <row r="622" spans="2:11">
      <c r="B622" s="87">
        <v>5660</v>
      </c>
      <c r="C622" s="91" t="s">
        <v>697</v>
      </c>
      <c r="D622" s="89">
        <f t="shared" ref="D622:J622" si="310">D623</f>
        <v>0</v>
      </c>
      <c r="E622" s="89">
        <f t="shared" si="310"/>
        <v>0</v>
      </c>
      <c r="F622" s="89">
        <f t="shared" si="310"/>
        <v>0</v>
      </c>
      <c r="G622" s="89">
        <f t="shared" si="310"/>
        <v>0</v>
      </c>
      <c r="H622" s="89">
        <f t="shared" si="310"/>
        <v>0</v>
      </c>
      <c r="I622" s="89">
        <f t="shared" si="310"/>
        <v>0</v>
      </c>
      <c r="J622" s="89">
        <f t="shared" si="310"/>
        <v>0</v>
      </c>
      <c r="K622" s="90">
        <f t="shared" si="298"/>
        <v>0</v>
      </c>
    </row>
    <row r="623" spans="2:11">
      <c r="B623" s="92">
        <v>5661</v>
      </c>
      <c r="C623" s="93" t="s">
        <v>697</v>
      </c>
      <c r="D623" s="94"/>
      <c r="E623" s="94"/>
      <c r="F623" s="95">
        <f t="shared" si="305"/>
        <v>0</v>
      </c>
      <c r="G623" s="94"/>
      <c r="H623" s="94"/>
      <c r="I623" s="95">
        <f>+G623+H623+J623</f>
        <v>0</v>
      </c>
      <c r="J623" s="94"/>
      <c r="K623" s="111">
        <f t="shared" si="298"/>
        <v>0</v>
      </c>
    </row>
    <row r="624" spans="2:11">
      <c r="B624" s="87">
        <v>5670</v>
      </c>
      <c r="C624" s="91" t="s">
        <v>698</v>
      </c>
      <c r="D624" s="89">
        <f t="shared" ref="D624:J624" si="311">D625</f>
        <v>0</v>
      </c>
      <c r="E624" s="89">
        <f t="shared" si="311"/>
        <v>0</v>
      </c>
      <c r="F624" s="89">
        <f t="shared" si="311"/>
        <v>0</v>
      </c>
      <c r="G624" s="89">
        <f t="shared" si="311"/>
        <v>0</v>
      </c>
      <c r="H624" s="89">
        <f t="shared" si="311"/>
        <v>0</v>
      </c>
      <c r="I624" s="89">
        <f t="shared" si="311"/>
        <v>0</v>
      </c>
      <c r="J624" s="89">
        <f t="shared" si="311"/>
        <v>0</v>
      </c>
      <c r="K624" s="90">
        <f t="shared" si="298"/>
        <v>0</v>
      </c>
    </row>
    <row r="625" spans="2:11">
      <c r="B625" s="92">
        <v>5671</v>
      </c>
      <c r="C625" s="93" t="s">
        <v>699</v>
      </c>
      <c r="D625" s="94"/>
      <c r="E625" s="94"/>
      <c r="F625" s="95">
        <f t="shared" si="305"/>
        <v>0</v>
      </c>
      <c r="G625" s="94"/>
      <c r="H625" s="94"/>
      <c r="I625" s="95">
        <f>+G625+H625+J625</f>
        <v>0</v>
      </c>
      <c r="J625" s="94"/>
      <c r="K625" s="111">
        <f t="shared" si="298"/>
        <v>0</v>
      </c>
    </row>
    <row r="626" spans="2:11">
      <c r="B626" s="87">
        <v>5690</v>
      </c>
      <c r="C626" s="91" t="s">
        <v>700</v>
      </c>
      <c r="D626" s="89">
        <f t="shared" ref="D626:J626" si="312">D627+D628+D629</f>
        <v>0</v>
      </c>
      <c r="E626" s="89">
        <f t="shared" si="312"/>
        <v>0</v>
      </c>
      <c r="F626" s="89">
        <f t="shared" si="312"/>
        <v>0</v>
      </c>
      <c r="G626" s="89">
        <f t="shared" si="312"/>
        <v>0</v>
      </c>
      <c r="H626" s="89">
        <f t="shared" si="312"/>
        <v>0</v>
      </c>
      <c r="I626" s="89">
        <f t="shared" si="312"/>
        <v>0</v>
      </c>
      <c r="J626" s="89">
        <f t="shared" si="312"/>
        <v>0</v>
      </c>
      <c r="K626" s="90">
        <f t="shared" si="298"/>
        <v>0</v>
      </c>
    </row>
    <row r="627" spans="2:11">
      <c r="B627" s="92">
        <v>5691</v>
      </c>
      <c r="C627" s="110" t="s">
        <v>701</v>
      </c>
      <c r="D627" s="94"/>
      <c r="E627" s="94"/>
      <c r="F627" s="95">
        <f t="shared" si="305"/>
        <v>0</v>
      </c>
      <c r="G627" s="94"/>
      <c r="H627" s="94"/>
      <c r="I627" s="95">
        <f>+G627+H627+J627</f>
        <v>0</v>
      </c>
      <c r="J627" s="94"/>
      <c r="K627" s="111">
        <f t="shared" si="298"/>
        <v>0</v>
      </c>
    </row>
    <row r="628" spans="2:11">
      <c r="B628" s="92">
        <v>5692</v>
      </c>
      <c r="C628" s="110" t="s">
        <v>702</v>
      </c>
      <c r="D628" s="94"/>
      <c r="E628" s="94"/>
      <c r="F628" s="95">
        <f t="shared" si="305"/>
        <v>0</v>
      </c>
      <c r="G628" s="94"/>
      <c r="H628" s="94"/>
      <c r="I628" s="95">
        <f>+G628+H628+J628</f>
        <v>0</v>
      </c>
      <c r="J628" s="94"/>
      <c r="K628" s="111">
        <f t="shared" si="298"/>
        <v>0</v>
      </c>
    </row>
    <row r="629" spans="2:11">
      <c r="B629" s="92">
        <v>5693</v>
      </c>
      <c r="C629" s="93" t="s">
        <v>703</v>
      </c>
      <c r="D629" s="94"/>
      <c r="E629" s="94"/>
      <c r="F629" s="95">
        <f t="shared" si="305"/>
        <v>0</v>
      </c>
      <c r="G629" s="94"/>
      <c r="H629" s="94"/>
      <c r="I629" s="95">
        <f>+G629+H629+J629</f>
        <v>0</v>
      </c>
      <c r="J629" s="94"/>
      <c r="K629" s="111">
        <f t="shared" si="298"/>
        <v>0</v>
      </c>
    </row>
    <row r="630" spans="2:11">
      <c r="B630" s="87">
        <v>5700</v>
      </c>
      <c r="C630" s="99" t="s">
        <v>40</v>
      </c>
      <c r="D630" s="89">
        <f t="shared" ref="D630:J630" si="313">D631+D633+D635+D637+D639+D641+D643+D645+D647</f>
        <v>0</v>
      </c>
      <c r="E630" s="89">
        <f t="shared" si="313"/>
        <v>0</v>
      </c>
      <c r="F630" s="89">
        <f t="shared" si="313"/>
        <v>0</v>
      </c>
      <c r="G630" s="89">
        <f t="shared" si="313"/>
        <v>0</v>
      </c>
      <c r="H630" s="89">
        <f t="shared" si="313"/>
        <v>0</v>
      </c>
      <c r="I630" s="89">
        <f t="shared" si="313"/>
        <v>0</v>
      </c>
      <c r="J630" s="89">
        <f t="shared" si="313"/>
        <v>0</v>
      </c>
      <c r="K630" s="90">
        <f t="shared" si="298"/>
        <v>0</v>
      </c>
    </row>
    <row r="631" spans="2:11">
      <c r="B631" s="87">
        <v>5710</v>
      </c>
      <c r="C631" s="91" t="s">
        <v>704</v>
      </c>
      <c r="D631" s="89">
        <f t="shared" ref="D631:J631" si="314">D632</f>
        <v>0</v>
      </c>
      <c r="E631" s="89">
        <f t="shared" si="314"/>
        <v>0</v>
      </c>
      <c r="F631" s="89">
        <f t="shared" si="314"/>
        <v>0</v>
      </c>
      <c r="G631" s="89">
        <f t="shared" si="314"/>
        <v>0</v>
      </c>
      <c r="H631" s="89">
        <f t="shared" si="314"/>
        <v>0</v>
      </c>
      <c r="I631" s="89">
        <f t="shared" si="314"/>
        <v>0</v>
      </c>
      <c r="J631" s="89">
        <f t="shared" si="314"/>
        <v>0</v>
      </c>
      <c r="K631" s="90">
        <f t="shared" si="298"/>
        <v>0</v>
      </c>
    </row>
    <row r="632" spans="2:11">
      <c r="B632" s="92">
        <v>5711</v>
      </c>
      <c r="C632" s="93" t="s">
        <v>704</v>
      </c>
      <c r="D632" s="94"/>
      <c r="E632" s="94"/>
      <c r="F632" s="95">
        <f t="shared" ref="F632:F648" si="315">+D632+E632</f>
        <v>0</v>
      </c>
      <c r="G632" s="94"/>
      <c r="H632" s="94"/>
      <c r="I632" s="95">
        <f>+G632+H632+J632</f>
        <v>0</v>
      </c>
      <c r="J632" s="94"/>
      <c r="K632" s="111">
        <f t="shared" si="298"/>
        <v>0</v>
      </c>
    </row>
    <row r="633" spans="2:11">
      <c r="B633" s="87">
        <v>5720</v>
      </c>
      <c r="C633" s="91" t="s">
        <v>705</v>
      </c>
      <c r="D633" s="89">
        <f t="shared" ref="D633:J633" si="316">D634</f>
        <v>0</v>
      </c>
      <c r="E633" s="89">
        <f t="shared" si="316"/>
        <v>0</v>
      </c>
      <c r="F633" s="89">
        <f t="shared" si="316"/>
        <v>0</v>
      </c>
      <c r="G633" s="89">
        <f t="shared" si="316"/>
        <v>0</v>
      </c>
      <c r="H633" s="89">
        <f t="shared" si="316"/>
        <v>0</v>
      </c>
      <c r="I633" s="89">
        <f t="shared" si="316"/>
        <v>0</v>
      </c>
      <c r="J633" s="89">
        <f t="shared" si="316"/>
        <v>0</v>
      </c>
      <c r="K633" s="90">
        <f t="shared" si="298"/>
        <v>0</v>
      </c>
    </row>
    <row r="634" spans="2:11">
      <c r="B634" s="92">
        <v>5721</v>
      </c>
      <c r="C634" s="93" t="s">
        <v>705</v>
      </c>
      <c r="D634" s="94"/>
      <c r="E634" s="94"/>
      <c r="F634" s="95">
        <f t="shared" si="315"/>
        <v>0</v>
      </c>
      <c r="G634" s="94"/>
      <c r="H634" s="94"/>
      <c r="I634" s="95">
        <f>+G634+H634+J634</f>
        <v>0</v>
      </c>
      <c r="J634" s="94"/>
      <c r="K634" s="111">
        <f t="shared" si="298"/>
        <v>0</v>
      </c>
    </row>
    <row r="635" spans="2:11">
      <c r="B635" s="87">
        <v>5730</v>
      </c>
      <c r="C635" s="91" t="s">
        <v>706</v>
      </c>
      <c r="D635" s="89">
        <f t="shared" ref="D635:J635" si="317">D636</f>
        <v>0</v>
      </c>
      <c r="E635" s="89">
        <f t="shared" si="317"/>
        <v>0</v>
      </c>
      <c r="F635" s="89">
        <f t="shared" si="317"/>
        <v>0</v>
      </c>
      <c r="G635" s="89">
        <f t="shared" si="317"/>
        <v>0</v>
      </c>
      <c r="H635" s="89">
        <f t="shared" si="317"/>
        <v>0</v>
      </c>
      <c r="I635" s="89">
        <f t="shared" si="317"/>
        <v>0</v>
      </c>
      <c r="J635" s="89">
        <f t="shared" si="317"/>
        <v>0</v>
      </c>
      <c r="K635" s="90">
        <f t="shared" si="298"/>
        <v>0</v>
      </c>
    </row>
    <row r="636" spans="2:11">
      <c r="B636" s="92">
        <v>5731</v>
      </c>
      <c r="C636" s="93" t="s">
        <v>706</v>
      </c>
      <c r="D636" s="94"/>
      <c r="E636" s="94"/>
      <c r="F636" s="95">
        <f t="shared" si="315"/>
        <v>0</v>
      </c>
      <c r="G636" s="94"/>
      <c r="H636" s="94"/>
      <c r="I636" s="95">
        <f>+G636+H636+J636</f>
        <v>0</v>
      </c>
      <c r="J636" s="94"/>
      <c r="K636" s="111">
        <f t="shared" si="298"/>
        <v>0</v>
      </c>
    </row>
    <row r="637" spans="2:11">
      <c r="B637" s="87">
        <v>5740</v>
      </c>
      <c r="C637" s="91" t="s">
        <v>707</v>
      </c>
      <c r="D637" s="89">
        <f t="shared" ref="D637:J637" si="318">D638</f>
        <v>0</v>
      </c>
      <c r="E637" s="89">
        <f t="shared" si="318"/>
        <v>0</v>
      </c>
      <c r="F637" s="89">
        <f t="shared" si="318"/>
        <v>0</v>
      </c>
      <c r="G637" s="89">
        <f t="shared" si="318"/>
        <v>0</v>
      </c>
      <c r="H637" s="89">
        <f t="shared" si="318"/>
        <v>0</v>
      </c>
      <c r="I637" s="89">
        <f t="shared" si="318"/>
        <v>0</v>
      </c>
      <c r="J637" s="89">
        <f t="shared" si="318"/>
        <v>0</v>
      </c>
      <c r="K637" s="90">
        <f t="shared" si="298"/>
        <v>0</v>
      </c>
    </row>
    <row r="638" spans="2:11">
      <c r="B638" s="92">
        <v>5741</v>
      </c>
      <c r="C638" s="93" t="s">
        <v>707</v>
      </c>
      <c r="D638" s="94"/>
      <c r="E638" s="94"/>
      <c r="F638" s="95">
        <f t="shared" si="315"/>
        <v>0</v>
      </c>
      <c r="G638" s="94"/>
      <c r="H638" s="94"/>
      <c r="I638" s="95">
        <f>+G638+H638+J638</f>
        <v>0</v>
      </c>
      <c r="J638" s="94"/>
      <c r="K638" s="111">
        <f t="shared" si="298"/>
        <v>0</v>
      </c>
    </row>
    <row r="639" spans="2:11">
      <c r="B639" s="87">
        <v>5750</v>
      </c>
      <c r="C639" s="91" t="s">
        <v>708</v>
      </c>
      <c r="D639" s="89">
        <f t="shared" ref="D639:J639" si="319">D640</f>
        <v>0</v>
      </c>
      <c r="E639" s="89">
        <f t="shared" si="319"/>
        <v>0</v>
      </c>
      <c r="F639" s="89">
        <f t="shared" si="319"/>
        <v>0</v>
      </c>
      <c r="G639" s="89">
        <f t="shared" si="319"/>
        <v>0</v>
      </c>
      <c r="H639" s="89">
        <f t="shared" si="319"/>
        <v>0</v>
      </c>
      <c r="I639" s="89">
        <f t="shared" si="319"/>
        <v>0</v>
      </c>
      <c r="J639" s="89">
        <f t="shared" si="319"/>
        <v>0</v>
      </c>
      <c r="K639" s="90">
        <f t="shared" si="298"/>
        <v>0</v>
      </c>
    </row>
    <row r="640" spans="2:11">
      <c r="B640" s="92">
        <v>5751</v>
      </c>
      <c r="C640" s="93" t="s">
        <v>708</v>
      </c>
      <c r="D640" s="94"/>
      <c r="E640" s="94"/>
      <c r="F640" s="95">
        <f t="shared" si="315"/>
        <v>0</v>
      </c>
      <c r="G640" s="94"/>
      <c r="H640" s="94"/>
      <c r="I640" s="95">
        <f>+G640+H640+J640</f>
        <v>0</v>
      </c>
      <c r="J640" s="94"/>
      <c r="K640" s="111">
        <f t="shared" si="298"/>
        <v>0</v>
      </c>
    </row>
    <row r="641" spans="2:11">
      <c r="B641" s="87">
        <v>5760</v>
      </c>
      <c r="C641" s="91" t="s">
        <v>709</v>
      </c>
      <c r="D641" s="89">
        <f t="shared" ref="D641:J641" si="320">D642</f>
        <v>0</v>
      </c>
      <c r="E641" s="89">
        <f t="shared" si="320"/>
        <v>0</v>
      </c>
      <c r="F641" s="89">
        <f t="shared" si="320"/>
        <v>0</v>
      </c>
      <c r="G641" s="89">
        <f t="shared" si="320"/>
        <v>0</v>
      </c>
      <c r="H641" s="89">
        <f t="shared" si="320"/>
        <v>0</v>
      </c>
      <c r="I641" s="89">
        <f t="shared" si="320"/>
        <v>0</v>
      </c>
      <c r="J641" s="89">
        <f t="shared" si="320"/>
        <v>0</v>
      </c>
      <c r="K641" s="90">
        <f t="shared" si="298"/>
        <v>0</v>
      </c>
    </row>
    <row r="642" spans="2:11">
      <c r="B642" s="92">
        <v>5761</v>
      </c>
      <c r="C642" s="93" t="s">
        <v>709</v>
      </c>
      <c r="D642" s="94"/>
      <c r="E642" s="94"/>
      <c r="F642" s="95">
        <f t="shared" si="315"/>
        <v>0</v>
      </c>
      <c r="G642" s="94"/>
      <c r="H642" s="94"/>
      <c r="I642" s="95">
        <f>+G642+H642+J642</f>
        <v>0</v>
      </c>
      <c r="J642" s="94"/>
      <c r="K642" s="111">
        <f t="shared" si="298"/>
        <v>0</v>
      </c>
    </row>
    <row r="643" spans="2:11">
      <c r="B643" s="87">
        <v>5770</v>
      </c>
      <c r="C643" s="91" t="s">
        <v>710</v>
      </c>
      <c r="D643" s="89">
        <f t="shared" ref="D643:J643" si="321">D644</f>
        <v>0</v>
      </c>
      <c r="E643" s="89">
        <f t="shared" si="321"/>
        <v>0</v>
      </c>
      <c r="F643" s="89">
        <f t="shared" si="321"/>
        <v>0</v>
      </c>
      <c r="G643" s="89">
        <f t="shared" si="321"/>
        <v>0</v>
      </c>
      <c r="H643" s="89">
        <f t="shared" si="321"/>
        <v>0</v>
      </c>
      <c r="I643" s="89">
        <f t="shared" si="321"/>
        <v>0</v>
      </c>
      <c r="J643" s="89">
        <f t="shared" si="321"/>
        <v>0</v>
      </c>
      <c r="K643" s="90">
        <f t="shared" si="298"/>
        <v>0</v>
      </c>
    </row>
    <row r="644" spans="2:11">
      <c r="B644" s="92">
        <v>5771</v>
      </c>
      <c r="C644" s="110" t="s">
        <v>710</v>
      </c>
      <c r="D644" s="94"/>
      <c r="E644" s="94"/>
      <c r="F644" s="95">
        <f t="shared" si="315"/>
        <v>0</v>
      </c>
      <c r="G644" s="94"/>
      <c r="H644" s="94"/>
      <c r="I644" s="95">
        <f>+G644+H644+J644</f>
        <v>0</v>
      </c>
      <c r="J644" s="94"/>
      <c r="K644" s="111">
        <f t="shared" si="298"/>
        <v>0</v>
      </c>
    </row>
    <row r="645" spans="2:11">
      <c r="B645" s="87">
        <v>5780</v>
      </c>
      <c r="C645" s="105" t="s">
        <v>711</v>
      </c>
      <c r="D645" s="89">
        <f t="shared" ref="D645:J645" si="322">D646</f>
        <v>0</v>
      </c>
      <c r="E645" s="89">
        <f t="shared" si="322"/>
        <v>0</v>
      </c>
      <c r="F645" s="89">
        <f t="shared" si="322"/>
        <v>0</v>
      </c>
      <c r="G645" s="89">
        <f t="shared" si="322"/>
        <v>0</v>
      </c>
      <c r="H645" s="89">
        <f t="shared" si="322"/>
        <v>0</v>
      </c>
      <c r="I645" s="89">
        <f t="shared" si="322"/>
        <v>0</v>
      </c>
      <c r="J645" s="89">
        <f t="shared" si="322"/>
        <v>0</v>
      </c>
      <c r="K645" s="90">
        <f t="shared" si="298"/>
        <v>0</v>
      </c>
    </row>
    <row r="646" spans="2:11">
      <c r="B646" s="92">
        <v>5781</v>
      </c>
      <c r="C646" s="93" t="s">
        <v>711</v>
      </c>
      <c r="D646" s="94"/>
      <c r="E646" s="94"/>
      <c r="F646" s="95">
        <f t="shared" si="315"/>
        <v>0</v>
      </c>
      <c r="G646" s="94"/>
      <c r="H646" s="94"/>
      <c r="I646" s="95">
        <f>+G646+H646+J646</f>
        <v>0</v>
      </c>
      <c r="J646" s="94"/>
      <c r="K646" s="111">
        <f t="shared" si="298"/>
        <v>0</v>
      </c>
    </row>
    <row r="647" spans="2:11" ht="15.75" customHeight="1">
      <c r="B647" s="87">
        <v>5790</v>
      </c>
      <c r="C647" s="91" t="s">
        <v>712</v>
      </c>
      <c r="D647" s="89">
        <f t="shared" ref="D647:J647" si="323">D648</f>
        <v>0</v>
      </c>
      <c r="E647" s="89">
        <f t="shared" si="323"/>
        <v>0</v>
      </c>
      <c r="F647" s="89">
        <f t="shared" si="323"/>
        <v>0</v>
      </c>
      <c r="G647" s="89">
        <f t="shared" si="323"/>
        <v>0</v>
      </c>
      <c r="H647" s="89">
        <f t="shared" si="323"/>
        <v>0</v>
      </c>
      <c r="I647" s="89">
        <f t="shared" si="323"/>
        <v>0</v>
      </c>
      <c r="J647" s="89">
        <f t="shared" si="323"/>
        <v>0</v>
      </c>
      <c r="K647" s="90">
        <f t="shared" si="298"/>
        <v>0</v>
      </c>
    </row>
    <row r="648" spans="2:11">
      <c r="B648" s="92">
        <v>5791</v>
      </c>
      <c r="C648" s="93" t="s">
        <v>712</v>
      </c>
      <c r="D648" s="94"/>
      <c r="E648" s="94"/>
      <c r="F648" s="95">
        <f t="shared" si="315"/>
        <v>0</v>
      </c>
      <c r="G648" s="94"/>
      <c r="H648" s="94"/>
      <c r="I648" s="95">
        <f>+G648+H648+J648</f>
        <v>0</v>
      </c>
      <c r="J648" s="94"/>
      <c r="K648" s="111">
        <f t="shared" si="298"/>
        <v>0</v>
      </c>
    </row>
    <row r="649" spans="2:11">
      <c r="B649" s="87">
        <v>5800</v>
      </c>
      <c r="C649" s="99" t="s">
        <v>713</v>
      </c>
      <c r="D649" s="89">
        <f t="shared" ref="D649:J649" si="324">D650+D652+D654+D656</f>
        <v>0</v>
      </c>
      <c r="E649" s="89">
        <f t="shared" si="324"/>
        <v>0</v>
      </c>
      <c r="F649" s="89">
        <f t="shared" si="324"/>
        <v>0</v>
      </c>
      <c r="G649" s="89">
        <f t="shared" si="324"/>
        <v>0</v>
      </c>
      <c r="H649" s="89">
        <f t="shared" si="324"/>
        <v>0</v>
      </c>
      <c r="I649" s="89">
        <f t="shared" si="324"/>
        <v>0</v>
      </c>
      <c r="J649" s="89">
        <f t="shared" si="324"/>
        <v>0</v>
      </c>
      <c r="K649" s="90">
        <f t="shared" si="298"/>
        <v>0</v>
      </c>
    </row>
    <row r="650" spans="2:11">
      <c r="B650" s="87">
        <v>5810</v>
      </c>
      <c r="C650" s="91" t="s">
        <v>714</v>
      </c>
      <c r="D650" s="89">
        <f t="shared" ref="D650:J650" si="325">D651</f>
        <v>0</v>
      </c>
      <c r="E650" s="89">
        <f t="shared" si="325"/>
        <v>0</v>
      </c>
      <c r="F650" s="89">
        <f t="shared" si="325"/>
        <v>0</v>
      </c>
      <c r="G650" s="89">
        <f t="shared" si="325"/>
        <v>0</v>
      </c>
      <c r="H650" s="89">
        <f t="shared" si="325"/>
        <v>0</v>
      </c>
      <c r="I650" s="89">
        <f t="shared" si="325"/>
        <v>0</v>
      </c>
      <c r="J650" s="89">
        <f t="shared" si="325"/>
        <v>0</v>
      </c>
      <c r="K650" s="90">
        <f t="shared" si="298"/>
        <v>0</v>
      </c>
    </row>
    <row r="651" spans="2:11">
      <c r="B651" s="92">
        <v>5811</v>
      </c>
      <c r="C651" s="93" t="s">
        <v>714</v>
      </c>
      <c r="D651" s="94"/>
      <c r="E651" s="94"/>
      <c r="F651" s="95">
        <f t="shared" ref="F651:F659" si="326">+D651+E651</f>
        <v>0</v>
      </c>
      <c r="G651" s="94"/>
      <c r="H651" s="94"/>
      <c r="I651" s="95">
        <f>+G651+H651+J651</f>
        <v>0</v>
      </c>
      <c r="J651" s="94"/>
      <c r="K651" s="111">
        <f t="shared" si="298"/>
        <v>0</v>
      </c>
    </row>
    <row r="652" spans="2:11">
      <c r="B652" s="87">
        <v>5820</v>
      </c>
      <c r="C652" s="91" t="s">
        <v>32</v>
      </c>
      <c r="D652" s="89">
        <f t="shared" ref="D652:J652" si="327">D653</f>
        <v>0</v>
      </c>
      <c r="E652" s="89">
        <f t="shared" si="327"/>
        <v>0</v>
      </c>
      <c r="F652" s="89">
        <f t="shared" si="327"/>
        <v>0</v>
      </c>
      <c r="G652" s="89">
        <f t="shared" si="327"/>
        <v>0</v>
      </c>
      <c r="H652" s="89">
        <f t="shared" si="327"/>
        <v>0</v>
      </c>
      <c r="I652" s="89">
        <f t="shared" si="327"/>
        <v>0</v>
      </c>
      <c r="J652" s="89">
        <f t="shared" si="327"/>
        <v>0</v>
      </c>
      <c r="K652" s="90">
        <f t="shared" si="298"/>
        <v>0</v>
      </c>
    </row>
    <row r="653" spans="2:11">
      <c r="B653" s="92">
        <v>5821</v>
      </c>
      <c r="C653" s="93" t="s">
        <v>715</v>
      </c>
      <c r="D653" s="94"/>
      <c r="E653" s="94"/>
      <c r="F653" s="95">
        <f t="shared" si="326"/>
        <v>0</v>
      </c>
      <c r="G653" s="94"/>
      <c r="H653" s="94"/>
      <c r="I653" s="95">
        <f>+G653+H653+J653</f>
        <v>0</v>
      </c>
      <c r="J653" s="94"/>
      <c r="K653" s="111">
        <f t="shared" si="298"/>
        <v>0</v>
      </c>
    </row>
    <row r="654" spans="2:11">
      <c r="B654" s="87">
        <v>5830</v>
      </c>
      <c r="C654" s="91" t="s">
        <v>716</v>
      </c>
      <c r="D654" s="89">
        <f t="shared" ref="D654:J654" si="328">D655</f>
        <v>0</v>
      </c>
      <c r="E654" s="89">
        <f t="shared" si="328"/>
        <v>0</v>
      </c>
      <c r="F654" s="89">
        <f t="shared" si="328"/>
        <v>0</v>
      </c>
      <c r="G654" s="89">
        <f t="shared" si="328"/>
        <v>0</v>
      </c>
      <c r="H654" s="89">
        <f t="shared" si="328"/>
        <v>0</v>
      </c>
      <c r="I654" s="89">
        <f t="shared" si="328"/>
        <v>0</v>
      </c>
      <c r="J654" s="89">
        <f t="shared" si="328"/>
        <v>0</v>
      </c>
      <c r="K654" s="90">
        <f t="shared" si="298"/>
        <v>0</v>
      </c>
    </row>
    <row r="655" spans="2:11">
      <c r="B655" s="92">
        <v>5831</v>
      </c>
      <c r="C655" s="93" t="s">
        <v>717</v>
      </c>
      <c r="D655" s="94"/>
      <c r="E655" s="94"/>
      <c r="F655" s="95">
        <f t="shared" si="326"/>
        <v>0</v>
      </c>
      <c r="G655" s="94"/>
      <c r="H655" s="94"/>
      <c r="I655" s="95">
        <f>+G655+H655+J655</f>
        <v>0</v>
      </c>
      <c r="J655" s="94"/>
      <c r="K655" s="111">
        <f t="shared" si="298"/>
        <v>0</v>
      </c>
    </row>
    <row r="656" spans="2:11">
      <c r="B656" s="114">
        <v>5890</v>
      </c>
      <c r="C656" s="105" t="s">
        <v>33</v>
      </c>
      <c r="D656" s="89">
        <f t="shared" ref="D656:J656" si="329">D657+D658+D659</f>
        <v>0</v>
      </c>
      <c r="E656" s="89">
        <f t="shared" si="329"/>
        <v>0</v>
      </c>
      <c r="F656" s="89">
        <f t="shared" si="329"/>
        <v>0</v>
      </c>
      <c r="G656" s="89">
        <f t="shared" si="329"/>
        <v>0</v>
      </c>
      <c r="H656" s="89">
        <f t="shared" si="329"/>
        <v>0</v>
      </c>
      <c r="I656" s="89">
        <f t="shared" si="329"/>
        <v>0</v>
      </c>
      <c r="J656" s="89">
        <f t="shared" si="329"/>
        <v>0</v>
      </c>
      <c r="K656" s="90">
        <f t="shared" si="298"/>
        <v>0</v>
      </c>
    </row>
    <row r="657" spans="2:11">
      <c r="B657" s="115">
        <v>5891</v>
      </c>
      <c r="C657" s="110" t="s">
        <v>33</v>
      </c>
      <c r="D657" s="94"/>
      <c r="E657" s="94"/>
      <c r="F657" s="95">
        <f t="shared" si="326"/>
        <v>0</v>
      </c>
      <c r="G657" s="94"/>
      <c r="H657" s="94"/>
      <c r="I657" s="95">
        <f>+G657+H657+J657</f>
        <v>0</v>
      </c>
      <c r="J657" s="94"/>
      <c r="K657" s="111">
        <f t="shared" si="298"/>
        <v>0</v>
      </c>
    </row>
    <row r="658" spans="2:11">
      <c r="B658" s="115">
        <v>5892</v>
      </c>
      <c r="C658" s="110" t="s">
        <v>718</v>
      </c>
      <c r="D658" s="94"/>
      <c r="E658" s="94"/>
      <c r="F658" s="95">
        <f t="shared" si="326"/>
        <v>0</v>
      </c>
      <c r="G658" s="94"/>
      <c r="H658" s="94"/>
      <c r="I658" s="95">
        <f>+G658+H658+J658</f>
        <v>0</v>
      </c>
      <c r="J658" s="94"/>
      <c r="K658" s="111">
        <f t="shared" si="298"/>
        <v>0</v>
      </c>
    </row>
    <row r="659" spans="2:11" ht="22.5">
      <c r="B659" s="115">
        <v>5893</v>
      </c>
      <c r="C659" s="110" t="s">
        <v>719</v>
      </c>
      <c r="D659" s="94"/>
      <c r="E659" s="94"/>
      <c r="F659" s="95">
        <f t="shared" si="326"/>
        <v>0</v>
      </c>
      <c r="G659" s="94"/>
      <c r="H659" s="94"/>
      <c r="I659" s="95">
        <f>+G659+H659+J659</f>
        <v>0</v>
      </c>
      <c r="J659" s="94"/>
      <c r="K659" s="111">
        <f t="shared" si="298"/>
        <v>0</v>
      </c>
    </row>
    <row r="660" spans="2:11">
      <c r="B660" s="114">
        <v>5900</v>
      </c>
      <c r="C660" s="99" t="s">
        <v>27</v>
      </c>
      <c r="D660" s="89">
        <f t="shared" ref="D660:J660" si="330">D661+D663+D665+D667+D669+D671+D673+D675+D677</f>
        <v>0</v>
      </c>
      <c r="E660" s="89">
        <f t="shared" si="330"/>
        <v>0</v>
      </c>
      <c r="F660" s="89">
        <f t="shared" si="330"/>
        <v>0</v>
      </c>
      <c r="G660" s="89">
        <f t="shared" si="330"/>
        <v>0</v>
      </c>
      <c r="H660" s="89">
        <f t="shared" si="330"/>
        <v>0</v>
      </c>
      <c r="I660" s="89">
        <f t="shared" si="330"/>
        <v>0</v>
      </c>
      <c r="J660" s="89">
        <f t="shared" si="330"/>
        <v>0</v>
      </c>
      <c r="K660" s="90">
        <f t="shared" si="298"/>
        <v>0</v>
      </c>
    </row>
    <row r="661" spans="2:11">
      <c r="B661" s="114">
        <v>5910</v>
      </c>
      <c r="C661" s="105" t="s">
        <v>41</v>
      </c>
      <c r="D661" s="89">
        <f t="shared" ref="D661:J661" si="331">D662</f>
        <v>0</v>
      </c>
      <c r="E661" s="89">
        <f t="shared" si="331"/>
        <v>0</v>
      </c>
      <c r="F661" s="89">
        <f t="shared" si="331"/>
        <v>0</v>
      </c>
      <c r="G661" s="89">
        <f t="shared" si="331"/>
        <v>0</v>
      </c>
      <c r="H661" s="89">
        <f t="shared" si="331"/>
        <v>0</v>
      </c>
      <c r="I661" s="89">
        <f t="shared" si="331"/>
        <v>0</v>
      </c>
      <c r="J661" s="89">
        <f t="shared" si="331"/>
        <v>0</v>
      </c>
      <c r="K661" s="90">
        <f t="shared" si="298"/>
        <v>0</v>
      </c>
    </row>
    <row r="662" spans="2:11">
      <c r="B662" s="115">
        <v>5911</v>
      </c>
      <c r="C662" s="110" t="s">
        <v>41</v>
      </c>
      <c r="D662" s="94"/>
      <c r="E662" s="94"/>
      <c r="F662" s="95">
        <f t="shared" ref="F662:F678" si="332">+D662+E662</f>
        <v>0</v>
      </c>
      <c r="G662" s="94"/>
      <c r="H662" s="94"/>
      <c r="I662" s="95">
        <f>+G662+H662+J662</f>
        <v>0</v>
      </c>
      <c r="J662" s="94"/>
      <c r="K662" s="111">
        <f t="shared" si="298"/>
        <v>0</v>
      </c>
    </row>
    <row r="663" spans="2:11">
      <c r="B663" s="114">
        <v>5920</v>
      </c>
      <c r="C663" s="105" t="s">
        <v>720</v>
      </c>
      <c r="D663" s="89">
        <f t="shared" ref="D663:J663" si="333">D664</f>
        <v>0</v>
      </c>
      <c r="E663" s="89">
        <f t="shared" si="333"/>
        <v>0</v>
      </c>
      <c r="F663" s="89">
        <f t="shared" si="333"/>
        <v>0</v>
      </c>
      <c r="G663" s="89">
        <f t="shared" si="333"/>
        <v>0</v>
      </c>
      <c r="H663" s="89">
        <f t="shared" si="333"/>
        <v>0</v>
      </c>
      <c r="I663" s="89">
        <f t="shared" si="333"/>
        <v>0</v>
      </c>
      <c r="J663" s="89">
        <f t="shared" si="333"/>
        <v>0</v>
      </c>
      <c r="K663" s="90">
        <f t="shared" ref="K663:K726" si="334">F663-I663</f>
        <v>0</v>
      </c>
    </row>
    <row r="664" spans="2:11">
      <c r="B664" s="115">
        <v>5921</v>
      </c>
      <c r="C664" s="110" t="s">
        <v>720</v>
      </c>
      <c r="D664" s="94"/>
      <c r="E664" s="94"/>
      <c r="F664" s="95">
        <f t="shared" si="332"/>
        <v>0</v>
      </c>
      <c r="G664" s="94"/>
      <c r="H664" s="94"/>
      <c r="I664" s="95">
        <f>+G664+H664+J664</f>
        <v>0</v>
      </c>
      <c r="J664" s="94"/>
      <c r="K664" s="111">
        <f t="shared" si="334"/>
        <v>0</v>
      </c>
    </row>
    <row r="665" spans="2:11">
      <c r="B665" s="114">
        <v>5930</v>
      </c>
      <c r="C665" s="105" t="s">
        <v>721</v>
      </c>
      <c r="D665" s="89">
        <f t="shared" ref="D665:J665" si="335">D666</f>
        <v>0</v>
      </c>
      <c r="E665" s="89">
        <f t="shared" si="335"/>
        <v>0</v>
      </c>
      <c r="F665" s="89">
        <f t="shared" si="335"/>
        <v>0</v>
      </c>
      <c r="G665" s="89">
        <f t="shared" si="335"/>
        <v>0</v>
      </c>
      <c r="H665" s="89">
        <f t="shared" si="335"/>
        <v>0</v>
      </c>
      <c r="I665" s="89">
        <f t="shared" si="335"/>
        <v>0</v>
      </c>
      <c r="J665" s="89">
        <f t="shared" si="335"/>
        <v>0</v>
      </c>
      <c r="K665" s="90">
        <f t="shared" si="334"/>
        <v>0</v>
      </c>
    </row>
    <row r="666" spans="2:11">
      <c r="B666" s="115">
        <v>5931</v>
      </c>
      <c r="C666" s="110" t="s">
        <v>721</v>
      </c>
      <c r="D666" s="94"/>
      <c r="E666" s="94"/>
      <c r="F666" s="95">
        <f t="shared" si="332"/>
        <v>0</v>
      </c>
      <c r="G666" s="94"/>
      <c r="H666" s="94"/>
      <c r="I666" s="95">
        <f>+G666+H666+J666</f>
        <v>0</v>
      </c>
      <c r="J666" s="94"/>
      <c r="K666" s="111">
        <f t="shared" si="334"/>
        <v>0</v>
      </c>
    </row>
    <row r="667" spans="2:11">
      <c r="B667" s="114">
        <v>5940</v>
      </c>
      <c r="C667" s="105" t="s">
        <v>11</v>
      </c>
      <c r="D667" s="89">
        <f t="shared" ref="D667:J667" si="336">D668</f>
        <v>0</v>
      </c>
      <c r="E667" s="89">
        <f t="shared" si="336"/>
        <v>0</v>
      </c>
      <c r="F667" s="89">
        <f t="shared" si="336"/>
        <v>0</v>
      </c>
      <c r="G667" s="89">
        <f t="shared" si="336"/>
        <v>0</v>
      </c>
      <c r="H667" s="89">
        <f t="shared" si="336"/>
        <v>0</v>
      </c>
      <c r="I667" s="89">
        <f t="shared" si="336"/>
        <v>0</v>
      </c>
      <c r="J667" s="89">
        <f t="shared" si="336"/>
        <v>0</v>
      </c>
      <c r="K667" s="90">
        <f t="shared" si="334"/>
        <v>0</v>
      </c>
    </row>
    <row r="668" spans="2:11">
      <c r="B668" s="115">
        <v>5941</v>
      </c>
      <c r="C668" s="110" t="s">
        <v>11</v>
      </c>
      <c r="D668" s="94"/>
      <c r="E668" s="94"/>
      <c r="F668" s="95">
        <f t="shared" si="332"/>
        <v>0</v>
      </c>
      <c r="G668" s="94"/>
      <c r="H668" s="94"/>
      <c r="I668" s="95">
        <f>+G668+H668+J668</f>
        <v>0</v>
      </c>
      <c r="J668" s="94"/>
      <c r="K668" s="111">
        <f t="shared" si="334"/>
        <v>0</v>
      </c>
    </row>
    <row r="669" spans="2:11">
      <c r="B669" s="114">
        <v>5950</v>
      </c>
      <c r="C669" s="105" t="s">
        <v>722</v>
      </c>
      <c r="D669" s="89">
        <f t="shared" ref="D669:J669" si="337">D670</f>
        <v>0</v>
      </c>
      <c r="E669" s="89">
        <f t="shared" si="337"/>
        <v>0</v>
      </c>
      <c r="F669" s="89">
        <f t="shared" si="337"/>
        <v>0</v>
      </c>
      <c r="G669" s="89">
        <f t="shared" si="337"/>
        <v>0</v>
      </c>
      <c r="H669" s="89">
        <f t="shared" si="337"/>
        <v>0</v>
      </c>
      <c r="I669" s="89">
        <f t="shared" si="337"/>
        <v>0</v>
      </c>
      <c r="J669" s="89">
        <f t="shared" si="337"/>
        <v>0</v>
      </c>
      <c r="K669" s="90">
        <f t="shared" si="334"/>
        <v>0</v>
      </c>
    </row>
    <row r="670" spans="2:11">
      <c r="B670" s="115">
        <v>5951</v>
      </c>
      <c r="C670" s="110" t="s">
        <v>722</v>
      </c>
      <c r="D670" s="94"/>
      <c r="E670" s="94"/>
      <c r="F670" s="95">
        <f t="shared" si="332"/>
        <v>0</v>
      </c>
      <c r="G670" s="94"/>
      <c r="H670" s="94"/>
      <c r="I670" s="95">
        <f>+G670+H670+J670</f>
        <v>0</v>
      </c>
      <c r="J670" s="94"/>
      <c r="K670" s="111">
        <f t="shared" si="334"/>
        <v>0</v>
      </c>
    </row>
    <row r="671" spans="2:11">
      <c r="B671" s="114">
        <v>5960</v>
      </c>
      <c r="C671" s="105" t="s">
        <v>723</v>
      </c>
      <c r="D671" s="89">
        <f t="shared" ref="D671:J671" si="338">D672</f>
        <v>0</v>
      </c>
      <c r="E671" s="89">
        <f t="shared" si="338"/>
        <v>0</v>
      </c>
      <c r="F671" s="89">
        <f t="shared" si="338"/>
        <v>0</v>
      </c>
      <c r="G671" s="89">
        <f t="shared" si="338"/>
        <v>0</v>
      </c>
      <c r="H671" s="89">
        <f t="shared" si="338"/>
        <v>0</v>
      </c>
      <c r="I671" s="89">
        <f t="shared" si="338"/>
        <v>0</v>
      </c>
      <c r="J671" s="89">
        <f t="shared" si="338"/>
        <v>0</v>
      </c>
      <c r="K671" s="90">
        <f t="shared" si="334"/>
        <v>0</v>
      </c>
    </row>
    <row r="672" spans="2:11">
      <c r="B672" s="115">
        <v>5961</v>
      </c>
      <c r="C672" s="110" t="s">
        <v>723</v>
      </c>
      <c r="D672" s="94"/>
      <c r="E672" s="94"/>
      <c r="F672" s="95">
        <f t="shared" si="332"/>
        <v>0</v>
      </c>
      <c r="G672" s="94"/>
      <c r="H672" s="94"/>
      <c r="I672" s="95">
        <f>+G672+H672+J672</f>
        <v>0</v>
      </c>
      <c r="J672" s="94"/>
      <c r="K672" s="111">
        <f t="shared" si="334"/>
        <v>0</v>
      </c>
    </row>
    <row r="673" spans="2:11">
      <c r="B673" s="114">
        <v>5970</v>
      </c>
      <c r="C673" s="105" t="s">
        <v>724</v>
      </c>
      <c r="D673" s="89">
        <f t="shared" ref="D673:J673" si="339">D674</f>
        <v>0</v>
      </c>
      <c r="E673" s="89">
        <f t="shared" si="339"/>
        <v>0</v>
      </c>
      <c r="F673" s="89">
        <f t="shared" si="339"/>
        <v>0</v>
      </c>
      <c r="G673" s="89">
        <f t="shared" si="339"/>
        <v>0</v>
      </c>
      <c r="H673" s="89">
        <f t="shared" si="339"/>
        <v>0</v>
      </c>
      <c r="I673" s="89">
        <f t="shared" si="339"/>
        <v>0</v>
      </c>
      <c r="J673" s="89">
        <f t="shared" si="339"/>
        <v>0</v>
      </c>
      <c r="K673" s="90">
        <f t="shared" si="334"/>
        <v>0</v>
      </c>
    </row>
    <row r="674" spans="2:11">
      <c r="B674" s="115">
        <v>5971</v>
      </c>
      <c r="C674" s="110" t="s">
        <v>724</v>
      </c>
      <c r="D674" s="94"/>
      <c r="E674" s="94"/>
      <c r="F674" s="95">
        <f t="shared" si="332"/>
        <v>0</v>
      </c>
      <c r="G674" s="94"/>
      <c r="H674" s="94"/>
      <c r="I674" s="95">
        <f>+G674+H674+J674</f>
        <v>0</v>
      </c>
      <c r="J674" s="94"/>
      <c r="K674" s="111">
        <f t="shared" si="334"/>
        <v>0</v>
      </c>
    </row>
    <row r="675" spans="2:11">
      <c r="B675" s="114">
        <v>5980</v>
      </c>
      <c r="C675" s="105" t="s">
        <v>725</v>
      </c>
      <c r="D675" s="89">
        <f t="shared" ref="D675:J675" si="340">D676</f>
        <v>0</v>
      </c>
      <c r="E675" s="89">
        <f t="shared" si="340"/>
        <v>0</v>
      </c>
      <c r="F675" s="89">
        <f t="shared" si="340"/>
        <v>0</v>
      </c>
      <c r="G675" s="89">
        <f t="shared" si="340"/>
        <v>0</v>
      </c>
      <c r="H675" s="89">
        <f t="shared" si="340"/>
        <v>0</v>
      </c>
      <c r="I675" s="89">
        <f t="shared" si="340"/>
        <v>0</v>
      </c>
      <c r="J675" s="89">
        <f t="shared" si="340"/>
        <v>0</v>
      </c>
      <c r="K675" s="90">
        <f t="shared" si="334"/>
        <v>0</v>
      </c>
    </row>
    <row r="676" spans="2:11">
      <c r="B676" s="115">
        <v>5981</v>
      </c>
      <c r="C676" s="110" t="s">
        <v>726</v>
      </c>
      <c r="D676" s="94"/>
      <c r="E676" s="94"/>
      <c r="F676" s="95">
        <f t="shared" si="332"/>
        <v>0</v>
      </c>
      <c r="G676" s="94"/>
      <c r="H676" s="94"/>
      <c r="I676" s="95">
        <f>+G676+H676+J676</f>
        <v>0</v>
      </c>
      <c r="J676" s="94"/>
      <c r="K676" s="111">
        <f t="shared" si="334"/>
        <v>0</v>
      </c>
    </row>
    <row r="677" spans="2:11">
      <c r="B677" s="114">
        <v>5990</v>
      </c>
      <c r="C677" s="105" t="s">
        <v>42</v>
      </c>
      <c r="D677" s="89">
        <f t="shared" ref="D677:J677" si="341">D678</f>
        <v>0</v>
      </c>
      <c r="E677" s="89">
        <f t="shared" si="341"/>
        <v>0</v>
      </c>
      <c r="F677" s="89">
        <f t="shared" si="341"/>
        <v>0</v>
      </c>
      <c r="G677" s="89">
        <f t="shared" si="341"/>
        <v>0</v>
      </c>
      <c r="H677" s="89">
        <f t="shared" si="341"/>
        <v>0</v>
      </c>
      <c r="I677" s="89">
        <f t="shared" si="341"/>
        <v>0</v>
      </c>
      <c r="J677" s="89">
        <f t="shared" si="341"/>
        <v>0</v>
      </c>
      <c r="K677" s="90">
        <f t="shared" si="334"/>
        <v>0</v>
      </c>
    </row>
    <row r="678" spans="2:11">
      <c r="B678" s="115">
        <v>5991</v>
      </c>
      <c r="C678" s="110" t="s">
        <v>42</v>
      </c>
      <c r="D678" s="94"/>
      <c r="E678" s="94"/>
      <c r="F678" s="95">
        <f t="shared" si="332"/>
        <v>0</v>
      </c>
      <c r="G678" s="94"/>
      <c r="H678" s="94"/>
      <c r="I678" s="95">
        <f>+G678+H678+J678</f>
        <v>0</v>
      </c>
      <c r="J678" s="94"/>
      <c r="K678" s="111">
        <f t="shared" si="334"/>
        <v>0</v>
      </c>
    </row>
    <row r="679" spans="2:11">
      <c r="B679" s="87" t="s">
        <v>335</v>
      </c>
      <c r="C679" s="104"/>
      <c r="D679" s="89">
        <f t="shared" ref="D679:J679" si="342">D562+D579+D588+D593+D607+D610+D630+D649+D660</f>
        <v>45000</v>
      </c>
      <c r="E679" s="89">
        <f t="shared" si="342"/>
        <v>0</v>
      </c>
      <c r="F679" s="89">
        <f t="shared" si="342"/>
        <v>45000</v>
      </c>
      <c r="G679" s="89">
        <f t="shared" si="342"/>
        <v>0</v>
      </c>
      <c r="H679" s="89">
        <f t="shared" si="342"/>
        <v>-1803418.63</v>
      </c>
      <c r="I679" s="89">
        <f t="shared" si="342"/>
        <v>-1780931.15</v>
      </c>
      <c r="J679" s="89">
        <f t="shared" si="342"/>
        <v>0</v>
      </c>
      <c r="K679" s="90">
        <f t="shared" si="334"/>
        <v>1825931.15</v>
      </c>
    </row>
    <row r="680" spans="2:11">
      <c r="B680" s="114">
        <v>6000</v>
      </c>
      <c r="C680" s="99" t="s">
        <v>55</v>
      </c>
      <c r="D680" s="89">
        <f>+D681+D729+D746</f>
        <v>0</v>
      </c>
      <c r="E680" s="89">
        <f t="shared" ref="E680:J680" si="343">+E681+E729+E746</f>
        <v>0</v>
      </c>
      <c r="F680" s="89">
        <f t="shared" si="343"/>
        <v>0</v>
      </c>
      <c r="G680" s="89">
        <f t="shared" si="343"/>
        <v>0</v>
      </c>
      <c r="H680" s="89">
        <f t="shared" si="343"/>
        <v>0</v>
      </c>
      <c r="I680" s="89">
        <f t="shared" si="343"/>
        <v>0</v>
      </c>
      <c r="J680" s="89">
        <f t="shared" si="343"/>
        <v>0</v>
      </c>
      <c r="K680" s="90">
        <f t="shared" si="334"/>
        <v>0</v>
      </c>
    </row>
    <row r="681" spans="2:11">
      <c r="B681" s="114">
        <v>6100</v>
      </c>
      <c r="C681" s="99" t="s">
        <v>727</v>
      </c>
      <c r="D681" s="89">
        <f>D682+D684+D694+D704+D706+D716+D725+D727</f>
        <v>0</v>
      </c>
      <c r="E681" s="89">
        <f t="shared" ref="E681:J681" si="344">E682+E684+E694+E704+E706+E716+E725+E727</f>
        <v>0</v>
      </c>
      <c r="F681" s="89">
        <f t="shared" si="344"/>
        <v>0</v>
      </c>
      <c r="G681" s="89">
        <f t="shared" si="344"/>
        <v>0</v>
      </c>
      <c r="H681" s="89">
        <f>H682+H684+H694+H704+H706+H716+H725+H727</f>
        <v>0</v>
      </c>
      <c r="I681" s="89">
        <f t="shared" si="344"/>
        <v>0</v>
      </c>
      <c r="J681" s="89">
        <f t="shared" si="344"/>
        <v>0</v>
      </c>
      <c r="K681" s="90">
        <f t="shared" si="334"/>
        <v>0</v>
      </c>
    </row>
    <row r="682" spans="2:11">
      <c r="B682" s="114">
        <v>6110</v>
      </c>
      <c r="C682" s="105" t="s">
        <v>728</v>
      </c>
      <c r="D682" s="89">
        <f t="shared" ref="D682:J682" si="345">D683</f>
        <v>0</v>
      </c>
      <c r="E682" s="89">
        <f t="shared" si="345"/>
        <v>0</v>
      </c>
      <c r="F682" s="89">
        <f t="shared" si="345"/>
        <v>0</v>
      </c>
      <c r="G682" s="89">
        <f t="shared" si="345"/>
        <v>0</v>
      </c>
      <c r="H682" s="89">
        <f t="shared" si="345"/>
        <v>0</v>
      </c>
      <c r="I682" s="89">
        <f t="shared" si="345"/>
        <v>0</v>
      </c>
      <c r="J682" s="89">
        <f t="shared" si="345"/>
        <v>0</v>
      </c>
      <c r="K682" s="90">
        <f t="shared" si="334"/>
        <v>0</v>
      </c>
    </row>
    <row r="683" spans="2:11">
      <c r="B683" s="115">
        <v>6111</v>
      </c>
      <c r="C683" s="110" t="s">
        <v>728</v>
      </c>
      <c r="D683" s="94"/>
      <c r="E683" s="94"/>
      <c r="F683" s="95">
        <f t="shared" ref="F683:F693" si="346">+D683+E683</f>
        <v>0</v>
      </c>
      <c r="G683" s="94"/>
      <c r="H683" s="94"/>
      <c r="I683" s="95">
        <f>+G683+H683+J683</f>
        <v>0</v>
      </c>
      <c r="J683" s="94"/>
      <c r="K683" s="111">
        <f t="shared" si="334"/>
        <v>0</v>
      </c>
    </row>
    <row r="684" spans="2:11">
      <c r="B684" s="114">
        <v>6120</v>
      </c>
      <c r="C684" s="105" t="s">
        <v>729</v>
      </c>
      <c r="D684" s="89">
        <f t="shared" ref="D684:J684" si="347">D685+D686+D687+D688+D689+D690+D691+D692+D693</f>
        <v>0</v>
      </c>
      <c r="E684" s="89">
        <f t="shared" si="347"/>
        <v>0</v>
      </c>
      <c r="F684" s="89">
        <f t="shared" si="347"/>
        <v>0</v>
      </c>
      <c r="G684" s="89">
        <f t="shared" si="347"/>
        <v>0</v>
      </c>
      <c r="H684" s="89">
        <f t="shared" si="347"/>
        <v>0</v>
      </c>
      <c r="I684" s="89">
        <f t="shared" si="347"/>
        <v>0</v>
      </c>
      <c r="J684" s="89">
        <f t="shared" si="347"/>
        <v>0</v>
      </c>
      <c r="K684" s="90">
        <f t="shared" si="334"/>
        <v>0</v>
      </c>
    </row>
    <row r="685" spans="2:11">
      <c r="B685" s="115">
        <v>6121</v>
      </c>
      <c r="C685" s="110" t="s">
        <v>730</v>
      </c>
      <c r="D685" s="94"/>
      <c r="E685" s="94"/>
      <c r="F685" s="95">
        <f t="shared" si="346"/>
        <v>0</v>
      </c>
      <c r="G685" s="94"/>
      <c r="H685" s="94"/>
      <c r="I685" s="95">
        <f t="shared" ref="I685:I693" si="348">+G685+H685+J685</f>
        <v>0</v>
      </c>
      <c r="J685" s="94"/>
      <c r="K685" s="111">
        <f t="shared" si="334"/>
        <v>0</v>
      </c>
    </row>
    <row r="686" spans="2:11">
      <c r="B686" s="115">
        <v>6122</v>
      </c>
      <c r="C686" s="110" t="s">
        <v>731</v>
      </c>
      <c r="D686" s="94"/>
      <c r="E686" s="94"/>
      <c r="F686" s="95">
        <f t="shared" si="346"/>
        <v>0</v>
      </c>
      <c r="G686" s="94"/>
      <c r="H686" s="94"/>
      <c r="I686" s="95">
        <f t="shared" si="348"/>
        <v>0</v>
      </c>
      <c r="J686" s="94"/>
      <c r="K686" s="111">
        <f t="shared" si="334"/>
        <v>0</v>
      </c>
    </row>
    <row r="687" spans="2:11">
      <c r="B687" s="115">
        <v>6123</v>
      </c>
      <c r="C687" s="110" t="s">
        <v>732</v>
      </c>
      <c r="D687" s="94"/>
      <c r="E687" s="94"/>
      <c r="F687" s="95">
        <f t="shared" si="346"/>
        <v>0</v>
      </c>
      <c r="G687" s="94"/>
      <c r="H687" s="94"/>
      <c r="I687" s="95">
        <f t="shared" si="348"/>
        <v>0</v>
      </c>
      <c r="J687" s="94"/>
      <c r="K687" s="111">
        <f t="shared" si="334"/>
        <v>0</v>
      </c>
    </row>
    <row r="688" spans="2:11">
      <c r="B688" s="115">
        <v>6124</v>
      </c>
      <c r="C688" s="110" t="s">
        <v>733</v>
      </c>
      <c r="D688" s="94"/>
      <c r="E688" s="94"/>
      <c r="F688" s="95">
        <f t="shared" si="346"/>
        <v>0</v>
      </c>
      <c r="G688" s="94"/>
      <c r="H688" s="94"/>
      <c r="I688" s="95">
        <f t="shared" si="348"/>
        <v>0</v>
      </c>
      <c r="J688" s="94"/>
      <c r="K688" s="111">
        <f t="shared" si="334"/>
        <v>0</v>
      </c>
    </row>
    <row r="689" spans="2:11">
      <c r="B689" s="115">
        <v>6125</v>
      </c>
      <c r="C689" s="110" t="s">
        <v>734</v>
      </c>
      <c r="D689" s="94"/>
      <c r="E689" s="94"/>
      <c r="F689" s="95">
        <f t="shared" si="346"/>
        <v>0</v>
      </c>
      <c r="G689" s="94"/>
      <c r="H689" s="94"/>
      <c r="I689" s="95">
        <f t="shared" si="348"/>
        <v>0</v>
      </c>
      <c r="J689" s="94"/>
      <c r="K689" s="111">
        <f t="shared" si="334"/>
        <v>0</v>
      </c>
    </row>
    <row r="690" spans="2:11">
      <c r="B690" s="115">
        <v>6126</v>
      </c>
      <c r="C690" s="110" t="s">
        <v>735</v>
      </c>
      <c r="D690" s="94"/>
      <c r="E690" s="94"/>
      <c r="F690" s="95">
        <f t="shared" si="346"/>
        <v>0</v>
      </c>
      <c r="G690" s="94"/>
      <c r="H690" s="94"/>
      <c r="I690" s="95">
        <f t="shared" si="348"/>
        <v>0</v>
      </c>
      <c r="J690" s="94"/>
      <c r="K690" s="111">
        <f t="shared" si="334"/>
        <v>0</v>
      </c>
    </row>
    <row r="691" spans="2:11">
      <c r="B691" s="115">
        <v>6127</v>
      </c>
      <c r="C691" s="110" t="s">
        <v>736</v>
      </c>
      <c r="D691" s="94"/>
      <c r="E691" s="94"/>
      <c r="F691" s="95">
        <f t="shared" si="346"/>
        <v>0</v>
      </c>
      <c r="G691" s="94"/>
      <c r="H691" s="94"/>
      <c r="I691" s="95">
        <f t="shared" si="348"/>
        <v>0</v>
      </c>
      <c r="J691" s="94"/>
      <c r="K691" s="111">
        <f t="shared" si="334"/>
        <v>0</v>
      </c>
    </row>
    <row r="692" spans="2:11">
      <c r="B692" s="115">
        <v>6128</v>
      </c>
      <c r="C692" s="110" t="s">
        <v>737</v>
      </c>
      <c r="D692" s="94"/>
      <c r="E692" s="94"/>
      <c r="F692" s="95">
        <f t="shared" si="346"/>
        <v>0</v>
      </c>
      <c r="G692" s="94"/>
      <c r="H692" s="94"/>
      <c r="I692" s="95">
        <f t="shared" si="348"/>
        <v>0</v>
      </c>
      <c r="J692" s="94"/>
      <c r="K692" s="111">
        <f t="shared" si="334"/>
        <v>0</v>
      </c>
    </row>
    <row r="693" spans="2:11">
      <c r="B693" s="115">
        <v>6129</v>
      </c>
      <c r="C693" s="110" t="s">
        <v>738</v>
      </c>
      <c r="D693" s="94"/>
      <c r="E693" s="94"/>
      <c r="F693" s="95">
        <f t="shared" si="346"/>
        <v>0</v>
      </c>
      <c r="G693" s="94"/>
      <c r="H693" s="94"/>
      <c r="I693" s="95">
        <f t="shared" si="348"/>
        <v>0</v>
      </c>
      <c r="J693" s="94"/>
      <c r="K693" s="111">
        <f t="shared" si="334"/>
        <v>0</v>
      </c>
    </row>
    <row r="694" spans="2:11" ht="22.5">
      <c r="B694" s="114">
        <v>6130</v>
      </c>
      <c r="C694" s="105" t="s">
        <v>739</v>
      </c>
      <c r="D694" s="89">
        <f t="shared" ref="D694:J694" si="349">D695+D696+D697+D698+D699+D700+D701+D702+D703</f>
        <v>0</v>
      </c>
      <c r="E694" s="89">
        <f t="shared" si="349"/>
        <v>0</v>
      </c>
      <c r="F694" s="89">
        <f t="shared" si="349"/>
        <v>0</v>
      </c>
      <c r="G694" s="89">
        <f t="shared" si="349"/>
        <v>0</v>
      </c>
      <c r="H694" s="89">
        <f t="shared" si="349"/>
        <v>0</v>
      </c>
      <c r="I694" s="89">
        <f t="shared" si="349"/>
        <v>0</v>
      </c>
      <c r="J694" s="89">
        <f t="shared" si="349"/>
        <v>0</v>
      </c>
      <c r="K694" s="90">
        <f t="shared" si="334"/>
        <v>0</v>
      </c>
    </row>
    <row r="695" spans="2:11">
      <c r="B695" s="115">
        <v>6131</v>
      </c>
      <c r="C695" s="110" t="s">
        <v>730</v>
      </c>
      <c r="D695" s="94"/>
      <c r="E695" s="94"/>
      <c r="F695" s="95">
        <f t="shared" ref="F695:F703" si="350">+D695+E695</f>
        <v>0</v>
      </c>
      <c r="G695" s="94"/>
      <c r="H695" s="94"/>
      <c r="I695" s="95">
        <f t="shared" ref="I695:I703" si="351">+G695+H695+J695</f>
        <v>0</v>
      </c>
      <c r="J695" s="94"/>
      <c r="K695" s="111">
        <f t="shared" si="334"/>
        <v>0</v>
      </c>
    </row>
    <row r="696" spans="2:11">
      <c r="B696" s="115">
        <v>6132</v>
      </c>
      <c r="C696" s="110" t="s">
        <v>731</v>
      </c>
      <c r="D696" s="94"/>
      <c r="E696" s="94"/>
      <c r="F696" s="95">
        <f t="shared" si="350"/>
        <v>0</v>
      </c>
      <c r="G696" s="94"/>
      <c r="H696" s="94"/>
      <c r="I696" s="95">
        <f t="shared" si="351"/>
        <v>0</v>
      </c>
      <c r="J696" s="94"/>
      <c r="K696" s="111">
        <f t="shared" si="334"/>
        <v>0</v>
      </c>
    </row>
    <row r="697" spans="2:11">
      <c r="B697" s="115">
        <v>6133</v>
      </c>
      <c r="C697" s="110" t="s">
        <v>732</v>
      </c>
      <c r="D697" s="94"/>
      <c r="E697" s="94"/>
      <c r="F697" s="95">
        <f t="shared" si="350"/>
        <v>0</v>
      </c>
      <c r="G697" s="94"/>
      <c r="H697" s="94"/>
      <c r="I697" s="95">
        <f t="shared" si="351"/>
        <v>0</v>
      </c>
      <c r="J697" s="94"/>
      <c r="K697" s="111">
        <f t="shared" si="334"/>
        <v>0</v>
      </c>
    </row>
    <row r="698" spans="2:11">
      <c r="B698" s="115">
        <v>6134</v>
      </c>
      <c r="C698" s="110" t="s">
        <v>733</v>
      </c>
      <c r="D698" s="94"/>
      <c r="E698" s="94"/>
      <c r="F698" s="95">
        <f t="shared" si="350"/>
        <v>0</v>
      </c>
      <c r="G698" s="94"/>
      <c r="H698" s="94"/>
      <c r="I698" s="95">
        <f t="shared" si="351"/>
        <v>0</v>
      </c>
      <c r="J698" s="94"/>
      <c r="K698" s="111">
        <f t="shared" si="334"/>
        <v>0</v>
      </c>
    </row>
    <row r="699" spans="2:11">
      <c r="B699" s="115">
        <v>6135</v>
      </c>
      <c r="C699" s="110" t="s">
        <v>734</v>
      </c>
      <c r="D699" s="94"/>
      <c r="E699" s="94"/>
      <c r="F699" s="95">
        <f t="shared" si="350"/>
        <v>0</v>
      </c>
      <c r="G699" s="94"/>
      <c r="H699" s="94"/>
      <c r="I699" s="95">
        <f t="shared" si="351"/>
        <v>0</v>
      </c>
      <c r="J699" s="94"/>
      <c r="K699" s="111">
        <f t="shared" si="334"/>
        <v>0</v>
      </c>
    </row>
    <row r="700" spans="2:11">
      <c r="B700" s="115">
        <v>6136</v>
      </c>
      <c r="C700" s="110" t="s">
        <v>735</v>
      </c>
      <c r="D700" s="94"/>
      <c r="E700" s="94"/>
      <c r="F700" s="95">
        <f t="shared" si="350"/>
        <v>0</v>
      </c>
      <c r="G700" s="94"/>
      <c r="H700" s="94"/>
      <c r="I700" s="95">
        <f t="shared" si="351"/>
        <v>0</v>
      </c>
      <c r="J700" s="94"/>
      <c r="K700" s="111">
        <f t="shared" si="334"/>
        <v>0</v>
      </c>
    </row>
    <row r="701" spans="2:11">
      <c r="B701" s="115">
        <v>6137</v>
      </c>
      <c r="C701" s="110" t="s">
        <v>736</v>
      </c>
      <c r="D701" s="94"/>
      <c r="E701" s="94"/>
      <c r="F701" s="95">
        <f t="shared" si="350"/>
        <v>0</v>
      </c>
      <c r="G701" s="94"/>
      <c r="H701" s="94"/>
      <c r="I701" s="95">
        <f t="shared" si="351"/>
        <v>0</v>
      </c>
      <c r="J701" s="94"/>
      <c r="K701" s="111">
        <f t="shared" si="334"/>
        <v>0</v>
      </c>
    </row>
    <row r="702" spans="2:11">
      <c r="B702" s="115">
        <v>6138</v>
      </c>
      <c r="C702" s="110" t="s">
        <v>738</v>
      </c>
      <c r="D702" s="94"/>
      <c r="E702" s="94"/>
      <c r="F702" s="95">
        <f t="shared" si="350"/>
        <v>0</v>
      </c>
      <c r="G702" s="94"/>
      <c r="H702" s="94"/>
      <c r="I702" s="95">
        <f t="shared" si="351"/>
        <v>0</v>
      </c>
      <c r="J702" s="94"/>
      <c r="K702" s="111">
        <f t="shared" si="334"/>
        <v>0</v>
      </c>
    </row>
    <row r="703" spans="2:11">
      <c r="B703" s="115">
        <v>6139</v>
      </c>
      <c r="C703" s="110" t="s">
        <v>740</v>
      </c>
      <c r="D703" s="94"/>
      <c r="E703" s="94"/>
      <c r="F703" s="95">
        <f t="shared" si="350"/>
        <v>0</v>
      </c>
      <c r="G703" s="94"/>
      <c r="H703" s="94"/>
      <c r="I703" s="95">
        <f t="shared" si="351"/>
        <v>0</v>
      </c>
      <c r="J703" s="94"/>
      <c r="K703" s="111">
        <f t="shared" si="334"/>
        <v>0</v>
      </c>
    </row>
    <row r="704" spans="2:11">
      <c r="B704" s="114">
        <v>6140</v>
      </c>
      <c r="C704" s="105" t="s">
        <v>741</v>
      </c>
      <c r="D704" s="89">
        <f t="shared" ref="D704:J704" si="352">D705</f>
        <v>0</v>
      </c>
      <c r="E704" s="89">
        <f t="shared" si="352"/>
        <v>0</v>
      </c>
      <c r="F704" s="89">
        <f t="shared" si="352"/>
        <v>0</v>
      </c>
      <c r="G704" s="89">
        <f t="shared" si="352"/>
        <v>0</v>
      </c>
      <c r="H704" s="89">
        <f t="shared" si="352"/>
        <v>0</v>
      </c>
      <c r="I704" s="89">
        <f t="shared" si="352"/>
        <v>0</v>
      </c>
      <c r="J704" s="89">
        <f t="shared" si="352"/>
        <v>0</v>
      </c>
      <c r="K704" s="90">
        <f t="shared" si="334"/>
        <v>0</v>
      </c>
    </row>
    <row r="705" spans="2:11">
      <c r="B705" s="115">
        <v>6141</v>
      </c>
      <c r="C705" s="110" t="s">
        <v>741</v>
      </c>
      <c r="D705" s="94"/>
      <c r="E705" s="94"/>
      <c r="F705" s="95">
        <f t="shared" ref="F705:F715" si="353">+D705+E705</f>
        <v>0</v>
      </c>
      <c r="G705" s="94"/>
      <c r="H705" s="94"/>
      <c r="I705" s="95">
        <f>+G705+H705+J705</f>
        <v>0</v>
      </c>
      <c r="J705" s="94"/>
      <c r="K705" s="111">
        <f t="shared" si="334"/>
        <v>0</v>
      </c>
    </row>
    <row r="706" spans="2:11">
      <c r="B706" s="114">
        <v>6150</v>
      </c>
      <c r="C706" s="105" t="s">
        <v>742</v>
      </c>
      <c r="D706" s="89">
        <f t="shared" ref="D706:J706" si="354">D707+D708+D709+D710+D711+D712+D713+D714+D715</f>
        <v>0</v>
      </c>
      <c r="E706" s="89">
        <f t="shared" si="354"/>
        <v>0</v>
      </c>
      <c r="F706" s="89">
        <f t="shared" si="354"/>
        <v>0</v>
      </c>
      <c r="G706" s="89">
        <f t="shared" si="354"/>
        <v>0</v>
      </c>
      <c r="H706" s="89">
        <f t="shared" si="354"/>
        <v>0</v>
      </c>
      <c r="I706" s="89">
        <f t="shared" si="354"/>
        <v>0</v>
      </c>
      <c r="J706" s="89">
        <f t="shared" si="354"/>
        <v>0</v>
      </c>
      <c r="K706" s="90">
        <f t="shared" si="334"/>
        <v>0</v>
      </c>
    </row>
    <row r="707" spans="2:11">
      <c r="B707" s="115">
        <v>6151</v>
      </c>
      <c r="C707" s="110" t="s">
        <v>730</v>
      </c>
      <c r="D707" s="94"/>
      <c r="E707" s="94"/>
      <c r="F707" s="95">
        <f t="shared" si="353"/>
        <v>0</v>
      </c>
      <c r="G707" s="94"/>
      <c r="H707" s="94"/>
      <c r="I707" s="95">
        <f t="shared" ref="I707:I715" si="355">+G707+H707+J707</f>
        <v>0</v>
      </c>
      <c r="J707" s="94"/>
      <c r="K707" s="111">
        <f t="shared" si="334"/>
        <v>0</v>
      </c>
    </row>
    <row r="708" spans="2:11">
      <c r="B708" s="115">
        <v>6152</v>
      </c>
      <c r="C708" s="110" t="s">
        <v>731</v>
      </c>
      <c r="D708" s="94"/>
      <c r="E708" s="94"/>
      <c r="F708" s="95">
        <f t="shared" si="353"/>
        <v>0</v>
      </c>
      <c r="G708" s="94"/>
      <c r="H708" s="94"/>
      <c r="I708" s="95">
        <f t="shared" si="355"/>
        <v>0</v>
      </c>
      <c r="J708" s="94"/>
      <c r="K708" s="111">
        <f t="shared" si="334"/>
        <v>0</v>
      </c>
    </row>
    <row r="709" spans="2:11">
      <c r="B709" s="115">
        <v>6153</v>
      </c>
      <c r="C709" s="110" t="s">
        <v>732</v>
      </c>
      <c r="D709" s="94"/>
      <c r="E709" s="94"/>
      <c r="F709" s="95">
        <f t="shared" si="353"/>
        <v>0</v>
      </c>
      <c r="G709" s="94"/>
      <c r="H709" s="94"/>
      <c r="I709" s="95">
        <f t="shared" si="355"/>
        <v>0</v>
      </c>
      <c r="J709" s="94"/>
      <c r="K709" s="111">
        <f t="shared" si="334"/>
        <v>0</v>
      </c>
    </row>
    <row r="710" spans="2:11">
      <c r="B710" s="115">
        <v>6154</v>
      </c>
      <c r="C710" s="110" t="s">
        <v>733</v>
      </c>
      <c r="D710" s="94"/>
      <c r="E710" s="94"/>
      <c r="F710" s="95">
        <f t="shared" si="353"/>
        <v>0</v>
      </c>
      <c r="G710" s="94"/>
      <c r="H710" s="94"/>
      <c r="I710" s="95">
        <f t="shared" si="355"/>
        <v>0</v>
      </c>
      <c r="J710" s="94"/>
      <c r="K710" s="111">
        <f t="shared" si="334"/>
        <v>0</v>
      </c>
    </row>
    <row r="711" spans="2:11">
      <c r="B711" s="115">
        <v>6155</v>
      </c>
      <c r="C711" s="110" t="s">
        <v>734</v>
      </c>
      <c r="D711" s="94"/>
      <c r="E711" s="94"/>
      <c r="F711" s="95">
        <f t="shared" si="353"/>
        <v>0</v>
      </c>
      <c r="G711" s="94"/>
      <c r="H711" s="94"/>
      <c r="I711" s="95">
        <f t="shared" si="355"/>
        <v>0</v>
      </c>
      <c r="J711" s="94"/>
      <c r="K711" s="111">
        <f t="shared" si="334"/>
        <v>0</v>
      </c>
    </row>
    <row r="712" spans="2:11">
      <c r="B712" s="115">
        <v>6156</v>
      </c>
      <c r="C712" s="110" t="s">
        <v>735</v>
      </c>
      <c r="D712" s="94"/>
      <c r="E712" s="94"/>
      <c r="F712" s="95">
        <f t="shared" si="353"/>
        <v>0</v>
      </c>
      <c r="G712" s="94"/>
      <c r="H712" s="94"/>
      <c r="I712" s="95">
        <f t="shared" si="355"/>
        <v>0</v>
      </c>
      <c r="J712" s="94"/>
      <c r="K712" s="111">
        <f t="shared" si="334"/>
        <v>0</v>
      </c>
    </row>
    <row r="713" spans="2:11">
      <c r="B713" s="115">
        <v>6157</v>
      </c>
      <c r="C713" s="110" t="s">
        <v>736</v>
      </c>
      <c r="D713" s="94"/>
      <c r="E713" s="94"/>
      <c r="F713" s="95">
        <f t="shared" si="353"/>
        <v>0</v>
      </c>
      <c r="G713" s="94"/>
      <c r="H713" s="94"/>
      <c r="I713" s="95">
        <f t="shared" si="355"/>
        <v>0</v>
      </c>
      <c r="J713" s="94"/>
      <c r="K713" s="111">
        <f t="shared" si="334"/>
        <v>0</v>
      </c>
    </row>
    <row r="714" spans="2:11">
      <c r="B714" s="115">
        <v>6158</v>
      </c>
      <c r="C714" s="110" t="s">
        <v>738</v>
      </c>
      <c r="D714" s="94"/>
      <c r="E714" s="94"/>
      <c r="F714" s="95">
        <f t="shared" si="353"/>
        <v>0</v>
      </c>
      <c r="G714" s="94"/>
      <c r="H714" s="94"/>
      <c r="I714" s="95">
        <f t="shared" si="355"/>
        <v>0</v>
      </c>
      <c r="J714" s="94"/>
      <c r="K714" s="111">
        <f t="shared" si="334"/>
        <v>0</v>
      </c>
    </row>
    <row r="715" spans="2:11">
      <c r="B715" s="115">
        <v>6159</v>
      </c>
      <c r="C715" s="110" t="s">
        <v>743</v>
      </c>
      <c r="D715" s="94"/>
      <c r="E715" s="94"/>
      <c r="F715" s="95">
        <f t="shared" si="353"/>
        <v>0</v>
      </c>
      <c r="G715" s="94"/>
      <c r="H715" s="94"/>
      <c r="I715" s="95">
        <f t="shared" si="355"/>
        <v>0</v>
      </c>
      <c r="J715" s="94"/>
      <c r="K715" s="111">
        <f t="shared" si="334"/>
        <v>0</v>
      </c>
    </row>
    <row r="716" spans="2:11">
      <c r="B716" s="114">
        <v>6160</v>
      </c>
      <c r="C716" s="105" t="s">
        <v>748</v>
      </c>
      <c r="D716" s="89">
        <f t="shared" ref="D716:J716" si="356">D717+D718+D719+D720+D721+D722+D723+D724</f>
        <v>0</v>
      </c>
      <c r="E716" s="89">
        <f t="shared" si="356"/>
        <v>0</v>
      </c>
      <c r="F716" s="89">
        <f t="shared" si="356"/>
        <v>0</v>
      </c>
      <c r="G716" s="89">
        <f t="shared" si="356"/>
        <v>0</v>
      </c>
      <c r="H716" s="89">
        <f t="shared" si="356"/>
        <v>0</v>
      </c>
      <c r="I716" s="89">
        <f t="shared" si="356"/>
        <v>0</v>
      </c>
      <c r="J716" s="89">
        <f t="shared" si="356"/>
        <v>0</v>
      </c>
      <c r="K716" s="90">
        <f t="shared" si="334"/>
        <v>0</v>
      </c>
    </row>
    <row r="717" spans="2:11">
      <c r="B717" s="115">
        <v>6161</v>
      </c>
      <c r="C717" s="116" t="s">
        <v>730</v>
      </c>
      <c r="D717" s="94"/>
      <c r="E717" s="94"/>
      <c r="F717" s="95">
        <f t="shared" ref="F717:F724" si="357">+D717+E717</f>
        <v>0</v>
      </c>
      <c r="G717" s="94"/>
      <c r="H717" s="94"/>
      <c r="I717" s="95">
        <f t="shared" ref="I717:I724" si="358">+G717+H717+J717</f>
        <v>0</v>
      </c>
      <c r="J717" s="94"/>
      <c r="K717" s="111">
        <f t="shared" si="334"/>
        <v>0</v>
      </c>
    </row>
    <row r="718" spans="2:11">
      <c r="B718" s="115">
        <v>6162</v>
      </c>
      <c r="C718" s="110" t="s">
        <v>731</v>
      </c>
      <c r="D718" s="94"/>
      <c r="E718" s="94"/>
      <c r="F718" s="95">
        <f t="shared" si="357"/>
        <v>0</v>
      </c>
      <c r="G718" s="94"/>
      <c r="H718" s="94"/>
      <c r="I718" s="95">
        <f t="shared" si="358"/>
        <v>0</v>
      </c>
      <c r="J718" s="94"/>
      <c r="K718" s="111">
        <f t="shared" si="334"/>
        <v>0</v>
      </c>
    </row>
    <row r="719" spans="2:11">
      <c r="B719" s="115">
        <v>6163</v>
      </c>
      <c r="C719" s="110" t="s">
        <v>732</v>
      </c>
      <c r="D719" s="94"/>
      <c r="E719" s="94"/>
      <c r="F719" s="95">
        <f t="shared" si="357"/>
        <v>0</v>
      </c>
      <c r="G719" s="94"/>
      <c r="H719" s="94"/>
      <c r="I719" s="95">
        <f t="shared" si="358"/>
        <v>0</v>
      </c>
      <c r="J719" s="94"/>
      <c r="K719" s="111">
        <f t="shared" si="334"/>
        <v>0</v>
      </c>
    </row>
    <row r="720" spans="2:11">
      <c r="B720" s="115">
        <v>6164</v>
      </c>
      <c r="C720" s="110" t="s">
        <v>733</v>
      </c>
      <c r="D720" s="94"/>
      <c r="E720" s="94"/>
      <c r="F720" s="95">
        <f t="shared" si="357"/>
        <v>0</v>
      </c>
      <c r="G720" s="94"/>
      <c r="H720" s="94"/>
      <c r="I720" s="95">
        <f t="shared" si="358"/>
        <v>0</v>
      </c>
      <c r="J720" s="94"/>
      <c r="K720" s="111">
        <f t="shared" si="334"/>
        <v>0</v>
      </c>
    </row>
    <row r="721" spans="2:11">
      <c r="B721" s="115">
        <v>6165</v>
      </c>
      <c r="C721" s="110" t="s">
        <v>734</v>
      </c>
      <c r="D721" s="94"/>
      <c r="E721" s="94"/>
      <c r="F721" s="95">
        <f t="shared" si="357"/>
        <v>0</v>
      </c>
      <c r="G721" s="94"/>
      <c r="H721" s="94"/>
      <c r="I721" s="95">
        <f t="shared" si="358"/>
        <v>0</v>
      </c>
      <c r="J721" s="94"/>
      <c r="K721" s="111">
        <f t="shared" si="334"/>
        <v>0</v>
      </c>
    </row>
    <row r="722" spans="2:11">
      <c r="B722" s="115">
        <v>6166</v>
      </c>
      <c r="C722" s="110" t="s">
        <v>735</v>
      </c>
      <c r="D722" s="94"/>
      <c r="E722" s="94"/>
      <c r="F722" s="95">
        <f t="shared" si="357"/>
        <v>0</v>
      </c>
      <c r="G722" s="94"/>
      <c r="H722" s="94"/>
      <c r="I722" s="95">
        <f t="shared" si="358"/>
        <v>0</v>
      </c>
      <c r="J722" s="94"/>
      <c r="K722" s="111">
        <f t="shared" si="334"/>
        <v>0</v>
      </c>
    </row>
    <row r="723" spans="2:11">
      <c r="B723" s="115">
        <v>6167</v>
      </c>
      <c r="C723" s="110" t="s">
        <v>736</v>
      </c>
      <c r="D723" s="94"/>
      <c r="E723" s="94"/>
      <c r="F723" s="95">
        <f t="shared" si="357"/>
        <v>0</v>
      </c>
      <c r="G723" s="94"/>
      <c r="H723" s="94"/>
      <c r="I723" s="95">
        <f t="shared" si="358"/>
        <v>0</v>
      </c>
      <c r="J723" s="94"/>
      <c r="K723" s="111">
        <f t="shared" si="334"/>
        <v>0</v>
      </c>
    </row>
    <row r="724" spans="2:11">
      <c r="B724" s="115">
        <v>6168</v>
      </c>
      <c r="C724" s="110" t="s">
        <v>738</v>
      </c>
      <c r="D724" s="94"/>
      <c r="E724" s="94"/>
      <c r="F724" s="95">
        <f t="shared" si="357"/>
        <v>0</v>
      </c>
      <c r="G724" s="94"/>
      <c r="H724" s="94"/>
      <c r="I724" s="95">
        <f t="shared" si="358"/>
        <v>0</v>
      </c>
      <c r="J724" s="94"/>
      <c r="K724" s="111">
        <f t="shared" si="334"/>
        <v>0</v>
      </c>
    </row>
    <row r="725" spans="2:11" ht="14.25" customHeight="1">
      <c r="B725" s="114">
        <v>6170</v>
      </c>
      <c r="C725" s="105" t="s">
        <v>744</v>
      </c>
      <c r="D725" s="89">
        <f t="shared" ref="D725:J725" si="359">D726</f>
        <v>0</v>
      </c>
      <c r="E725" s="89">
        <f t="shared" si="359"/>
        <v>0</v>
      </c>
      <c r="F725" s="89">
        <f t="shared" si="359"/>
        <v>0</v>
      </c>
      <c r="G725" s="89">
        <f t="shared" si="359"/>
        <v>0</v>
      </c>
      <c r="H725" s="89">
        <f t="shared" si="359"/>
        <v>0</v>
      </c>
      <c r="I725" s="89">
        <f t="shared" si="359"/>
        <v>0</v>
      </c>
      <c r="J725" s="89">
        <f t="shared" si="359"/>
        <v>0</v>
      </c>
      <c r="K725" s="90">
        <f t="shared" si="334"/>
        <v>0</v>
      </c>
    </row>
    <row r="726" spans="2:11">
      <c r="B726" s="115">
        <v>6171</v>
      </c>
      <c r="C726" s="110" t="s">
        <v>744</v>
      </c>
      <c r="D726" s="94"/>
      <c r="E726" s="94"/>
      <c r="F726" s="95">
        <f>+D726+E726</f>
        <v>0</v>
      </c>
      <c r="G726" s="94"/>
      <c r="H726" s="94"/>
      <c r="I726" s="95">
        <f>+G726+H726+J726</f>
        <v>0</v>
      </c>
      <c r="J726" s="94"/>
      <c r="K726" s="111">
        <f t="shared" si="334"/>
        <v>0</v>
      </c>
    </row>
    <row r="727" spans="2:11">
      <c r="B727" s="114">
        <v>6190</v>
      </c>
      <c r="C727" s="105" t="s">
        <v>745</v>
      </c>
      <c r="D727" s="89">
        <f t="shared" ref="D727:J727" si="360">D728</f>
        <v>0</v>
      </c>
      <c r="E727" s="89">
        <f t="shared" si="360"/>
        <v>0</v>
      </c>
      <c r="F727" s="89">
        <f t="shared" si="360"/>
        <v>0</v>
      </c>
      <c r="G727" s="89">
        <f t="shared" si="360"/>
        <v>0</v>
      </c>
      <c r="H727" s="89">
        <f t="shared" si="360"/>
        <v>0</v>
      </c>
      <c r="I727" s="89">
        <f t="shared" si="360"/>
        <v>0</v>
      </c>
      <c r="J727" s="89">
        <f t="shared" si="360"/>
        <v>0</v>
      </c>
      <c r="K727" s="90">
        <f t="shared" ref="K727:K790" si="361">F727-I727</f>
        <v>0</v>
      </c>
    </row>
    <row r="728" spans="2:11">
      <c r="B728" s="115">
        <v>6191</v>
      </c>
      <c r="C728" s="110" t="s">
        <v>745</v>
      </c>
      <c r="D728" s="94"/>
      <c r="E728" s="94"/>
      <c r="F728" s="95">
        <f>+D728+E728</f>
        <v>0</v>
      </c>
      <c r="G728" s="94"/>
      <c r="H728" s="94"/>
      <c r="I728" s="95">
        <f>+G728+H728+J728</f>
        <v>0</v>
      </c>
      <c r="J728" s="94"/>
      <c r="K728" s="111">
        <f t="shared" si="361"/>
        <v>0</v>
      </c>
    </row>
    <row r="729" spans="2:11">
      <c r="B729" s="114">
        <v>6200</v>
      </c>
      <c r="C729" s="99" t="s">
        <v>746</v>
      </c>
      <c r="D729" s="89">
        <f t="shared" ref="D729:J729" si="362">D730+D732+D734+D736+D738+D740+D742+D744</f>
        <v>0</v>
      </c>
      <c r="E729" s="89">
        <f t="shared" si="362"/>
        <v>0</v>
      </c>
      <c r="F729" s="89">
        <f t="shared" si="362"/>
        <v>0</v>
      </c>
      <c r="G729" s="89">
        <f t="shared" si="362"/>
        <v>0</v>
      </c>
      <c r="H729" s="89">
        <f t="shared" si="362"/>
        <v>0</v>
      </c>
      <c r="I729" s="89">
        <f t="shared" si="362"/>
        <v>0</v>
      </c>
      <c r="J729" s="89">
        <f t="shared" si="362"/>
        <v>0</v>
      </c>
      <c r="K729" s="90">
        <f t="shared" si="361"/>
        <v>0</v>
      </c>
    </row>
    <row r="730" spans="2:11">
      <c r="B730" s="114">
        <v>6210</v>
      </c>
      <c r="C730" s="105" t="s">
        <v>728</v>
      </c>
      <c r="D730" s="89">
        <f t="shared" ref="D730:J730" si="363">D731</f>
        <v>0</v>
      </c>
      <c r="E730" s="89">
        <f t="shared" si="363"/>
        <v>0</v>
      </c>
      <c r="F730" s="89">
        <f t="shared" si="363"/>
        <v>0</v>
      </c>
      <c r="G730" s="89">
        <f t="shared" si="363"/>
        <v>0</v>
      </c>
      <c r="H730" s="89">
        <f t="shared" si="363"/>
        <v>0</v>
      </c>
      <c r="I730" s="89">
        <f t="shared" si="363"/>
        <v>0</v>
      </c>
      <c r="J730" s="89">
        <f t="shared" si="363"/>
        <v>0</v>
      </c>
      <c r="K730" s="90">
        <f t="shared" si="361"/>
        <v>0</v>
      </c>
    </row>
    <row r="731" spans="2:11">
      <c r="B731" s="115">
        <v>6211</v>
      </c>
      <c r="C731" s="110" t="s">
        <v>728</v>
      </c>
      <c r="D731" s="94"/>
      <c r="E731" s="94"/>
      <c r="F731" s="95">
        <f t="shared" ref="F731:F745" si="364">+D731+E731</f>
        <v>0</v>
      </c>
      <c r="G731" s="94"/>
      <c r="H731" s="94"/>
      <c r="I731" s="95">
        <f>+G731+H731+J731</f>
        <v>0</v>
      </c>
      <c r="J731" s="94"/>
      <c r="K731" s="111">
        <f t="shared" si="361"/>
        <v>0</v>
      </c>
    </row>
    <row r="732" spans="2:11">
      <c r="B732" s="114">
        <v>6220</v>
      </c>
      <c r="C732" s="105" t="s">
        <v>729</v>
      </c>
      <c r="D732" s="89">
        <f t="shared" ref="D732:J732" si="365">D733</f>
        <v>0</v>
      </c>
      <c r="E732" s="89">
        <f t="shared" si="365"/>
        <v>0</v>
      </c>
      <c r="F732" s="89">
        <f t="shared" si="365"/>
        <v>0</v>
      </c>
      <c r="G732" s="89">
        <f t="shared" si="365"/>
        <v>0</v>
      </c>
      <c r="H732" s="89">
        <f t="shared" si="365"/>
        <v>0</v>
      </c>
      <c r="I732" s="89">
        <f t="shared" si="365"/>
        <v>0</v>
      </c>
      <c r="J732" s="89">
        <f t="shared" si="365"/>
        <v>0</v>
      </c>
      <c r="K732" s="90">
        <f t="shared" si="361"/>
        <v>0</v>
      </c>
    </row>
    <row r="733" spans="2:11">
      <c r="B733" s="115">
        <v>6221</v>
      </c>
      <c r="C733" s="110" t="s">
        <v>729</v>
      </c>
      <c r="D733" s="94"/>
      <c r="E733" s="94"/>
      <c r="F733" s="95">
        <f t="shared" si="364"/>
        <v>0</v>
      </c>
      <c r="G733" s="94"/>
      <c r="H733" s="94"/>
      <c r="I733" s="95">
        <f>+G733+H733+J733</f>
        <v>0</v>
      </c>
      <c r="J733" s="94"/>
      <c r="K733" s="111">
        <f t="shared" si="361"/>
        <v>0</v>
      </c>
    </row>
    <row r="734" spans="2:11" ht="22.5">
      <c r="B734" s="114">
        <v>6230</v>
      </c>
      <c r="C734" s="105" t="s">
        <v>747</v>
      </c>
      <c r="D734" s="89">
        <f t="shared" ref="D734:J734" si="366">D735</f>
        <v>0</v>
      </c>
      <c r="E734" s="89">
        <f t="shared" si="366"/>
        <v>0</v>
      </c>
      <c r="F734" s="89">
        <f t="shared" si="366"/>
        <v>0</v>
      </c>
      <c r="G734" s="89">
        <f t="shared" si="366"/>
        <v>0</v>
      </c>
      <c r="H734" s="89">
        <f t="shared" si="366"/>
        <v>0</v>
      </c>
      <c r="I734" s="89">
        <f t="shared" si="366"/>
        <v>0</v>
      </c>
      <c r="J734" s="89">
        <f t="shared" si="366"/>
        <v>0</v>
      </c>
      <c r="K734" s="90">
        <f t="shared" si="361"/>
        <v>0</v>
      </c>
    </row>
    <row r="735" spans="2:11" ht="22.5">
      <c r="B735" s="115">
        <v>6231</v>
      </c>
      <c r="C735" s="110" t="s">
        <v>747</v>
      </c>
      <c r="D735" s="94"/>
      <c r="E735" s="94"/>
      <c r="F735" s="95">
        <f t="shared" si="364"/>
        <v>0</v>
      </c>
      <c r="G735" s="94"/>
      <c r="H735" s="94"/>
      <c r="I735" s="95">
        <f>+G735+H735+J735</f>
        <v>0</v>
      </c>
      <c r="J735" s="94"/>
      <c r="K735" s="111">
        <f t="shared" si="361"/>
        <v>0</v>
      </c>
    </row>
    <row r="736" spans="2:11">
      <c r="B736" s="114">
        <v>6240</v>
      </c>
      <c r="C736" s="105" t="s">
        <v>741</v>
      </c>
      <c r="D736" s="89">
        <f t="shared" ref="D736:J736" si="367">D737</f>
        <v>0</v>
      </c>
      <c r="E736" s="89">
        <f t="shared" si="367"/>
        <v>0</v>
      </c>
      <c r="F736" s="89">
        <f t="shared" si="367"/>
        <v>0</v>
      </c>
      <c r="G736" s="89">
        <f t="shared" si="367"/>
        <v>0</v>
      </c>
      <c r="H736" s="89">
        <f t="shared" si="367"/>
        <v>0</v>
      </c>
      <c r="I736" s="89">
        <f t="shared" si="367"/>
        <v>0</v>
      </c>
      <c r="J736" s="89">
        <f t="shared" si="367"/>
        <v>0</v>
      </c>
      <c r="K736" s="90">
        <f t="shared" si="361"/>
        <v>0</v>
      </c>
    </row>
    <row r="737" spans="2:11">
      <c r="B737" s="115">
        <v>6241</v>
      </c>
      <c r="C737" s="110" t="s">
        <v>741</v>
      </c>
      <c r="D737" s="94"/>
      <c r="E737" s="94"/>
      <c r="F737" s="95">
        <f t="shared" si="364"/>
        <v>0</v>
      </c>
      <c r="G737" s="94"/>
      <c r="H737" s="94"/>
      <c r="I737" s="95">
        <f>+G737+H737+J737</f>
        <v>0</v>
      </c>
      <c r="J737" s="94"/>
      <c r="K737" s="111">
        <f t="shared" si="361"/>
        <v>0</v>
      </c>
    </row>
    <row r="738" spans="2:11">
      <c r="B738" s="114">
        <v>6250</v>
      </c>
      <c r="C738" s="105" t="s">
        <v>742</v>
      </c>
      <c r="D738" s="89">
        <f t="shared" ref="D738:J738" si="368">D739</f>
        <v>0</v>
      </c>
      <c r="E738" s="89">
        <f t="shared" si="368"/>
        <v>0</v>
      </c>
      <c r="F738" s="89">
        <f t="shared" si="368"/>
        <v>0</v>
      </c>
      <c r="G738" s="89">
        <f t="shared" si="368"/>
        <v>0</v>
      </c>
      <c r="H738" s="89">
        <f t="shared" si="368"/>
        <v>0</v>
      </c>
      <c r="I738" s="89">
        <f t="shared" si="368"/>
        <v>0</v>
      </c>
      <c r="J738" s="89">
        <f t="shared" si="368"/>
        <v>0</v>
      </c>
      <c r="K738" s="90">
        <f t="shared" si="361"/>
        <v>0</v>
      </c>
    </row>
    <row r="739" spans="2:11">
      <c r="B739" s="115">
        <v>6251</v>
      </c>
      <c r="C739" s="110" t="s">
        <v>742</v>
      </c>
      <c r="D739" s="94"/>
      <c r="E739" s="94"/>
      <c r="F739" s="95">
        <f t="shared" si="364"/>
        <v>0</v>
      </c>
      <c r="G739" s="94"/>
      <c r="H739" s="94"/>
      <c r="I739" s="95">
        <f>+G739+H739+J739</f>
        <v>0</v>
      </c>
      <c r="J739" s="94"/>
      <c r="K739" s="111">
        <f t="shared" si="361"/>
        <v>0</v>
      </c>
    </row>
    <row r="740" spans="2:11">
      <c r="B740" s="114">
        <v>6260</v>
      </c>
      <c r="C740" s="105" t="s">
        <v>748</v>
      </c>
      <c r="D740" s="89">
        <f t="shared" ref="D740:J740" si="369">D741</f>
        <v>0</v>
      </c>
      <c r="E740" s="89">
        <f t="shared" si="369"/>
        <v>0</v>
      </c>
      <c r="F740" s="89">
        <f t="shared" si="369"/>
        <v>0</v>
      </c>
      <c r="G740" s="89">
        <f t="shared" si="369"/>
        <v>0</v>
      </c>
      <c r="H740" s="89">
        <f t="shared" si="369"/>
        <v>0</v>
      </c>
      <c r="I740" s="89">
        <f t="shared" si="369"/>
        <v>0</v>
      </c>
      <c r="J740" s="89">
        <f t="shared" si="369"/>
        <v>0</v>
      </c>
      <c r="K740" s="90">
        <f t="shared" si="361"/>
        <v>0</v>
      </c>
    </row>
    <row r="741" spans="2:11">
      <c r="B741" s="115">
        <v>6261</v>
      </c>
      <c r="C741" s="110" t="s">
        <v>748</v>
      </c>
      <c r="D741" s="94"/>
      <c r="E741" s="94"/>
      <c r="F741" s="95">
        <f t="shared" si="364"/>
        <v>0</v>
      </c>
      <c r="G741" s="94"/>
      <c r="H741" s="94"/>
      <c r="I741" s="95">
        <f>+G741+H741+J741</f>
        <v>0</v>
      </c>
      <c r="J741" s="94"/>
      <c r="K741" s="111">
        <f t="shared" si="361"/>
        <v>0</v>
      </c>
    </row>
    <row r="742" spans="2:11" ht="13.5" customHeight="1">
      <c r="B742" s="114">
        <v>6270</v>
      </c>
      <c r="C742" s="105" t="s">
        <v>744</v>
      </c>
      <c r="D742" s="89">
        <f t="shared" ref="D742:J742" si="370">D743</f>
        <v>0</v>
      </c>
      <c r="E742" s="89">
        <f t="shared" si="370"/>
        <v>0</v>
      </c>
      <c r="F742" s="89">
        <f t="shared" si="370"/>
        <v>0</v>
      </c>
      <c r="G742" s="89">
        <f t="shared" si="370"/>
        <v>0</v>
      </c>
      <c r="H742" s="89">
        <f t="shared" si="370"/>
        <v>0</v>
      </c>
      <c r="I742" s="89">
        <f t="shared" si="370"/>
        <v>0</v>
      </c>
      <c r="J742" s="89">
        <f t="shared" si="370"/>
        <v>0</v>
      </c>
      <c r="K742" s="90">
        <f t="shared" si="361"/>
        <v>0</v>
      </c>
    </row>
    <row r="743" spans="2:11">
      <c r="B743" s="115">
        <v>6271</v>
      </c>
      <c r="C743" s="110" t="s">
        <v>744</v>
      </c>
      <c r="D743" s="94"/>
      <c r="E743" s="94"/>
      <c r="F743" s="95">
        <f t="shared" si="364"/>
        <v>0</v>
      </c>
      <c r="G743" s="94"/>
      <c r="H743" s="94"/>
      <c r="I743" s="95">
        <f>+G743+H743+J743</f>
        <v>0</v>
      </c>
      <c r="J743" s="94"/>
      <c r="K743" s="111">
        <f t="shared" si="361"/>
        <v>0</v>
      </c>
    </row>
    <row r="744" spans="2:11" ht="14.25" customHeight="1">
      <c r="B744" s="114">
        <v>6290</v>
      </c>
      <c r="C744" s="105" t="s">
        <v>745</v>
      </c>
      <c r="D744" s="89">
        <f t="shared" ref="D744:J744" si="371">D745</f>
        <v>0</v>
      </c>
      <c r="E744" s="89">
        <f t="shared" si="371"/>
        <v>0</v>
      </c>
      <c r="F744" s="89">
        <f t="shared" si="371"/>
        <v>0</v>
      </c>
      <c r="G744" s="89">
        <f t="shared" si="371"/>
        <v>0</v>
      </c>
      <c r="H744" s="89">
        <f t="shared" si="371"/>
        <v>0</v>
      </c>
      <c r="I744" s="89">
        <f t="shared" si="371"/>
        <v>0</v>
      </c>
      <c r="J744" s="89">
        <f t="shared" si="371"/>
        <v>0</v>
      </c>
      <c r="K744" s="90">
        <f t="shared" si="361"/>
        <v>0</v>
      </c>
    </row>
    <row r="745" spans="2:11" ht="15" customHeight="1">
      <c r="B745" s="115">
        <v>6291</v>
      </c>
      <c r="C745" s="110" t="s">
        <v>745</v>
      </c>
      <c r="D745" s="94"/>
      <c r="E745" s="94"/>
      <c r="F745" s="95">
        <f t="shared" si="364"/>
        <v>0</v>
      </c>
      <c r="G745" s="94"/>
      <c r="H745" s="94"/>
      <c r="I745" s="95">
        <f>+G745+H745+J745</f>
        <v>0</v>
      </c>
      <c r="J745" s="94"/>
      <c r="K745" s="111">
        <f t="shared" si="361"/>
        <v>0</v>
      </c>
    </row>
    <row r="746" spans="2:11">
      <c r="B746" s="114">
        <v>6300</v>
      </c>
      <c r="C746" s="107" t="s">
        <v>749</v>
      </c>
      <c r="D746" s="89">
        <f t="shared" ref="D746:J746" si="372">D747+D749</f>
        <v>0</v>
      </c>
      <c r="E746" s="89">
        <f t="shared" si="372"/>
        <v>0</v>
      </c>
      <c r="F746" s="89">
        <f t="shared" si="372"/>
        <v>0</v>
      </c>
      <c r="G746" s="89">
        <f t="shared" si="372"/>
        <v>0</v>
      </c>
      <c r="H746" s="89">
        <f t="shared" si="372"/>
        <v>0</v>
      </c>
      <c r="I746" s="89">
        <f t="shared" si="372"/>
        <v>0</v>
      </c>
      <c r="J746" s="89">
        <f t="shared" si="372"/>
        <v>0</v>
      </c>
      <c r="K746" s="90">
        <f t="shared" si="361"/>
        <v>0</v>
      </c>
    </row>
    <row r="747" spans="2:11" ht="22.5">
      <c r="B747" s="114">
        <v>6310</v>
      </c>
      <c r="C747" s="105" t="s">
        <v>750</v>
      </c>
      <c r="D747" s="89">
        <f t="shared" ref="D747:J747" si="373">D748</f>
        <v>0</v>
      </c>
      <c r="E747" s="89">
        <f t="shared" si="373"/>
        <v>0</v>
      </c>
      <c r="F747" s="89">
        <f t="shared" si="373"/>
        <v>0</v>
      </c>
      <c r="G747" s="89">
        <f t="shared" si="373"/>
        <v>0</v>
      </c>
      <c r="H747" s="89">
        <f t="shared" si="373"/>
        <v>0</v>
      </c>
      <c r="I747" s="89">
        <f t="shared" si="373"/>
        <v>0</v>
      </c>
      <c r="J747" s="89">
        <f t="shared" si="373"/>
        <v>0</v>
      </c>
      <c r="K747" s="90">
        <f t="shared" si="361"/>
        <v>0</v>
      </c>
    </row>
    <row r="748" spans="2:11" ht="22.5">
      <c r="B748" s="115">
        <v>6311</v>
      </c>
      <c r="C748" s="110" t="s">
        <v>750</v>
      </c>
      <c r="D748" s="94"/>
      <c r="E748" s="94"/>
      <c r="F748" s="95">
        <f>+D748+E748</f>
        <v>0</v>
      </c>
      <c r="G748" s="94"/>
      <c r="H748" s="94"/>
      <c r="I748" s="95">
        <f>+G748+H748+J748</f>
        <v>0</v>
      </c>
      <c r="J748" s="94"/>
      <c r="K748" s="111">
        <f t="shared" si="361"/>
        <v>0</v>
      </c>
    </row>
    <row r="749" spans="2:11" ht="22.5">
      <c r="B749" s="114">
        <v>6320</v>
      </c>
      <c r="C749" s="105" t="s">
        <v>751</v>
      </c>
      <c r="D749" s="89">
        <f t="shared" ref="D749:J749" si="374">D750</f>
        <v>0</v>
      </c>
      <c r="E749" s="89">
        <f t="shared" si="374"/>
        <v>0</v>
      </c>
      <c r="F749" s="89">
        <f t="shared" si="374"/>
        <v>0</v>
      </c>
      <c r="G749" s="89">
        <f t="shared" si="374"/>
        <v>0</v>
      </c>
      <c r="H749" s="89">
        <f t="shared" si="374"/>
        <v>0</v>
      </c>
      <c r="I749" s="89">
        <f t="shared" si="374"/>
        <v>0</v>
      </c>
      <c r="J749" s="89">
        <f t="shared" si="374"/>
        <v>0</v>
      </c>
      <c r="K749" s="90">
        <f t="shared" si="361"/>
        <v>0</v>
      </c>
    </row>
    <row r="750" spans="2:11" ht="22.5">
      <c r="B750" s="115">
        <v>6321</v>
      </c>
      <c r="C750" s="110" t="s">
        <v>751</v>
      </c>
      <c r="D750" s="94"/>
      <c r="E750" s="94"/>
      <c r="F750" s="95">
        <f>+D750+E750</f>
        <v>0</v>
      </c>
      <c r="G750" s="94"/>
      <c r="H750" s="94"/>
      <c r="I750" s="95">
        <f>+G750+H750+J750</f>
        <v>0</v>
      </c>
      <c r="J750" s="94"/>
      <c r="K750" s="111">
        <f t="shared" si="361"/>
        <v>0</v>
      </c>
    </row>
    <row r="751" spans="2:11">
      <c r="B751" s="87" t="s">
        <v>335</v>
      </c>
      <c r="C751" s="104"/>
      <c r="D751" s="89">
        <f t="shared" ref="D751:J751" si="375">D681+D729+D746</f>
        <v>0</v>
      </c>
      <c r="E751" s="89">
        <f t="shared" si="375"/>
        <v>0</v>
      </c>
      <c r="F751" s="89">
        <f t="shared" si="375"/>
        <v>0</v>
      </c>
      <c r="G751" s="89">
        <f t="shared" si="375"/>
        <v>0</v>
      </c>
      <c r="H751" s="89">
        <f t="shared" si="375"/>
        <v>0</v>
      </c>
      <c r="I751" s="89">
        <f t="shared" si="375"/>
        <v>0</v>
      </c>
      <c r="J751" s="89">
        <f t="shared" si="375"/>
        <v>0</v>
      </c>
      <c r="K751" s="90">
        <f t="shared" si="361"/>
        <v>0</v>
      </c>
    </row>
    <row r="752" spans="2:11">
      <c r="B752" s="114">
        <v>7000</v>
      </c>
      <c r="C752" s="99" t="s">
        <v>1</v>
      </c>
      <c r="D752" s="89">
        <f t="shared" ref="D752:J752" si="376">D753+D762+D781+D796+D815+D834+D839</f>
        <v>0</v>
      </c>
      <c r="E752" s="89">
        <f t="shared" si="376"/>
        <v>0</v>
      </c>
      <c r="F752" s="89">
        <f t="shared" si="376"/>
        <v>0</v>
      </c>
      <c r="G752" s="89">
        <f t="shared" si="376"/>
        <v>0</v>
      </c>
      <c r="H752" s="89">
        <f t="shared" si="376"/>
        <v>0</v>
      </c>
      <c r="I752" s="89">
        <f t="shared" si="376"/>
        <v>0</v>
      </c>
      <c r="J752" s="89">
        <f t="shared" si="376"/>
        <v>0</v>
      </c>
      <c r="K752" s="90">
        <f t="shared" si="361"/>
        <v>0</v>
      </c>
    </row>
    <row r="753" spans="2:11">
      <c r="B753" s="114">
        <v>7100</v>
      </c>
      <c r="C753" s="107" t="s">
        <v>752</v>
      </c>
      <c r="D753" s="89">
        <f t="shared" ref="D753:J753" si="377">D754+D757</f>
        <v>0</v>
      </c>
      <c r="E753" s="89">
        <f t="shared" si="377"/>
        <v>0</v>
      </c>
      <c r="F753" s="89">
        <f t="shared" si="377"/>
        <v>0</v>
      </c>
      <c r="G753" s="89">
        <f t="shared" si="377"/>
        <v>0</v>
      </c>
      <c r="H753" s="89">
        <f t="shared" si="377"/>
        <v>0</v>
      </c>
      <c r="I753" s="89">
        <f t="shared" si="377"/>
        <v>0</v>
      </c>
      <c r="J753" s="89">
        <f t="shared" si="377"/>
        <v>0</v>
      </c>
      <c r="K753" s="90">
        <f t="shared" si="361"/>
        <v>0</v>
      </c>
    </row>
    <row r="754" spans="2:11" ht="22.5">
      <c r="B754" s="114">
        <v>7110</v>
      </c>
      <c r="C754" s="105" t="s">
        <v>753</v>
      </c>
      <c r="D754" s="89">
        <f t="shared" ref="D754:J754" si="378">D756+D755</f>
        <v>0</v>
      </c>
      <c r="E754" s="89">
        <f t="shared" si="378"/>
        <v>0</v>
      </c>
      <c r="F754" s="89">
        <f t="shared" si="378"/>
        <v>0</v>
      </c>
      <c r="G754" s="89">
        <f t="shared" si="378"/>
        <v>0</v>
      </c>
      <c r="H754" s="89">
        <f t="shared" si="378"/>
        <v>0</v>
      </c>
      <c r="I754" s="89">
        <f t="shared" si="378"/>
        <v>0</v>
      </c>
      <c r="J754" s="89">
        <f t="shared" si="378"/>
        <v>0</v>
      </c>
      <c r="K754" s="90">
        <f t="shared" si="361"/>
        <v>0</v>
      </c>
    </row>
    <row r="755" spans="2:11">
      <c r="B755" s="115">
        <v>7111</v>
      </c>
      <c r="C755" s="110" t="s">
        <v>754</v>
      </c>
      <c r="D755" s="94"/>
      <c r="E755" s="94"/>
      <c r="F755" s="95">
        <f>+D755+E755</f>
        <v>0</v>
      </c>
      <c r="G755" s="94"/>
      <c r="H755" s="94"/>
      <c r="I755" s="95">
        <f>+G755+H755+J755</f>
        <v>0</v>
      </c>
      <c r="J755" s="94"/>
      <c r="K755" s="111">
        <f t="shared" si="361"/>
        <v>0</v>
      </c>
    </row>
    <row r="756" spans="2:11">
      <c r="B756" s="115">
        <v>7112</v>
      </c>
      <c r="C756" s="110" t="s">
        <v>755</v>
      </c>
      <c r="D756" s="94"/>
      <c r="E756" s="94"/>
      <c r="F756" s="95">
        <f>+D756+E756</f>
        <v>0</v>
      </c>
      <c r="G756" s="94"/>
      <c r="H756" s="94"/>
      <c r="I756" s="95">
        <f>+G756+H756+J756</f>
        <v>0</v>
      </c>
      <c r="J756" s="94"/>
      <c r="K756" s="111">
        <f t="shared" si="361"/>
        <v>0</v>
      </c>
    </row>
    <row r="757" spans="2:11" ht="22.5">
      <c r="B757" s="114">
        <v>7120</v>
      </c>
      <c r="C757" s="105" t="s">
        <v>756</v>
      </c>
      <c r="D757" s="89">
        <f t="shared" ref="D757:J757" si="379">D758+D759+D760+D761</f>
        <v>0</v>
      </c>
      <c r="E757" s="89">
        <f t="shared" si="379"/>
        <v>0</v>
      </c>
      <c r="F757" s="89">
        <f t="shared" si="379"/>
        <v>0</v>
      </c>
      <c r="G757" s="89">
        <f t="shared" si="379"/>
        <v>0</v>
      </c>
      <c r="H757" s="89">
        <f t="shared" si="379"/>
        <v>0</v>
      </c>
      <c r="I757" s="89">
        <f t="shared" si="379"/>
        <v>0</v>
      </c>
      <c r="J757" s="89">
        <f t="shared" si="379"/>
        <v>0</v>
      </c>
      <c r="K757" s="90">
        <f t="shared" si="361"/>
        <v>0</v>
      </c>
    </row>
    <row r="758" spans="2:11">
      <c r="B758" s="115">
        <v>7121</v>
      </c>
      <c r="C758" s="110" t="s">
        <v>757</v>
      </c>
      <c r="D758" s="94"/>
      <c r="E758" s="94"/>
      <c r="F758" s="95">
        <f>+D758+E758</f>
        <v>0</v>
      </c>
      <c r="G758" s="94"/>
      <c r="H758" s="94"/>
      <c r="I758" s="95">
        <f>+G758+H758+J758</f>
        <v>0</v>
      </c>
      <c r="J758" s="94"/>
      <c r="K758" s="111">
        <f t="shared" si="361"/>
        <v>0</v>
      </c>
    </row>
    <row r="759" spans="2:11">
      <c r="B759" s="115">
        <v>7122</v>
      </c>
      <c r="C759" s="110" t="s">
        <v>758</v>
      </c>
      <c r="D759" s="94"/>
      <c r="E759" s="94"/>
      <c r="F759" s="95">
        <f>+D759+E759</f>
        <v>0</v>
      </c>
      <c r="G759" s="94"/>
      <c r="H759" s="94"/>
      <c r="I759" s="95">
        <f>+G759+H759+J759</f>
        <v>0</v>
      </c>
      <c r="J759" s="94"/>
      <c r="K759" s="111">
        <f t="shared" si="361"/>
        <v>0</v>
      </c>
    </row>
    <row r="760" spans="2:11">
      <c r="B760" s="115">
        <v>7123</v>
      </c>
      <c r="C760" s="110" t="s">
        <v>759</v>
      </c>
      <c r="D760" s="94"/>
      <c r="E760" s="94"/>
      <c r="F760" s="95">
        <f>+D760+E760</f>
        <v>0</v>
      </c>
      <c r="G760" s="94"/>
      <c r="H760" s="94"/>
      <c r="I760" s="95">
        <f>+G760+H760+J760</f>
        <v>0</v>
      </c>
      <c r="J760" s="94"/>
      <c r="K760" s="111">
        <f t="shared" si="361"/>
        <v>0</v>
      </c>
    </row>
    <row r="761" spans="2:11">
      <c r="B761" s="115">
        <v>7124</v>
      </c>
      <c r="C761" s="110" t="s">
        <v>760</v>
      </c>
      <c r="D761" s="94"/>
      <c r="E761" s="94"/>
      <c r="F761" s="95">
        <f>+D761+E761</f>
        <v>0</v>
      </c>
      <c r="G761" s="94"/>
      <c r="H761" s="94"/>
      <c r="I761" s="95">
        <f>+G761+H761+J761</f>
        <v>0</v>
      </c>
      <c r="J761" s="94"/>
      <c r="K761" s="111">
        <f t="shared" si="361"/>
        <v>0</v>
      </c>
    </row>
    <row r="762" spans="2:11">
      <c r="B762" s="114">
        <v>7200</v>
      </c>
      <c r="C762" s="99" t="s">
        <v>761</v>
      </c>
      <c r="D762" s="89">
        <f t="shared" ref="D762:J762" si="380">D763+D765+D767+D769+D771+D773+D775+D777+D779</f>
        <v>0</v>
      </c>
      <c r="E762" s="89">
        <f t="shared" si="380"/>
        <v>0</v>
      </c>
      <c r="F762" s="89">
        <f t="shared" si="380"/>
        <v>0</v>
      </c>
      <c r="G762" s="89">
        <f t="shared" si="380"/>
        <v>0</v>
      </c>
      <c r="H762" s="89">
        <f t="shared" si="380"/>
        <v>0</v>
      </c>
      <c r="I762" s="89">
        <f t="shared" si="380"/>
        <v>0</v>
      </c>
      <c r="J762" s="89">
        <f t="shared" si="380"/>
        <v>0</v>
      </c>
      <c r="K762" s="90">
        <f t="shared" si="361"/>
        <v>0</v>
      </c>
    </row>
    <row r="763" spans="2:11" ht="22.5">
      <c r="B763" s="114">
        <v>7210</v>
      </c>
      <c r="C763" s="105" t="s">
        <v>762</v>
      </c>
      <c r="D763" s="89">
        <f t="shared" ref="D763:J763" si="381">D764</f>
        <v>0</v>
      </c>
      <c r="E763" s="89">
        <f t="shared" si="381"/>
        <v>0</v>
      </c>
      <c r="F763" s="89">
        <f t="shared" si="381"/>
        <v>0</v>
      </c>
      <c r="G763" s="89">
        <f t="shared" si="381"/>
        <v>0</v>
      </c>
      <c r="H763" s="89">
        <f t="shared" si="381"/>
        <v>0</v>
      </c>
      <c r="I763" s="89">
        <f t="shared" si="381"/>
        <v>0</v>
      </c>
      <c r="J763" s="89">
        <f t="shared" si="381"/>
        <v>0</v>
      </c>
      <c r="K763" s="90">
        <f t="shared" si="361"/>
        <v>0</v>
      </c>
    </row>
    <row r="764" spans="2:11" ht="22.5">
      <c r="B764" s="115">
        <v>7211</v>
      </c>
      <c r="C764" s="110" t="s">
        <v>762</v>
      </c>
      <c r="D764" s="94"/>
      <c r="E764" s="94"/>
      <c r="F764" s="95">
        <f t="shared" ref="F764:F780" si="382">+D764+E764</f>
        <v>0</v>
      </c>
      <c r="G764" s="94"/>
      <c r="H764" s="94"/>
      <c r="I764" s="95">
        <f>+G764+H764+J764</f>
        <v>0</v>
      </c>
      <c r="J764" s="94"/>
      <c r="K764" s="111">
        <f t="shared" si="361"/>
        <v>0</v>
      </c>
    </row>
    <row r="765" spans="2:11" ht="22.5">
      <c r="B765" s="114">
        <v>7220</v>
      </c>
      <c r="C765" s="105" t="s">
        <v>763</v>
      </c>
      <c r="D765" s="89">
        <f t="shared" ref="D765:J765" si="383">D766</f>
        <v>0</v>
      </c>
      <c r="E765" s="89">
        <f t="shared" si="383"/>
        <v>0</v>
      </c>
      <c r="F765" s="89">
        <f t="shared" si="383"/>
        <v>0</v>
      </c>
      <c r="G765" s="89">
        <f t="shared" si="383"/>
        <v>0</v>
      </c>
      <c r="H765" s="89">
        <f t="shared" si="383"/>
        <v>0</v>
      </c>
      <c r="I765" s="89">
        <f t="shared" si="383"/>
        <v>0</v>
      </c>
      <c r="J765" s="89">
        <f t="shared" si="383"/>
        <v>0</v>
      </c>
      <c r="K765" s="90">
        <f t="shared" si="361"/>
        <v>0</v>
      </c>
    </row>
    <row r="766" spans="2:11" ht="22.5">
      <c r="B766" s="115">
        <v>7221</v>
      </c>
      <c r="C766" s="110" t="s">
        <v>763</v>
      </c>
      <c r="D766" s="94"/>
      <c r="E766" s="94"/>
      <c r="F766" s="95">
        <f t="shared" si="382"/>
        <v>0</v>
      </c>
      <c r="G766" s="94"/>
      <c r="H766" s="94"/>
      <c r="I766" s="95">
        <f>+G766+H766+J766</f>
        <v>0</v>
      </c>
      <c r="J766" s="94"/>
      <c r="K766" s="111">
        <f t="shared" si="361"/>
        <v>0</v>
      </c>
    </row>
    <row r="767" spans="2:11" ht="22.5">
      <c r="B767" s="114">
        <v>7230</v>
      </c>
      <c r="C767" s="105" t="s">
        <v>764</v>
      </c>
      <c r="D767" s="89">
        <f t="shared" ref="D767:J767" si="384">D768</f>
        <v>0</v>
      </c>
      <c r="E767" s="89">
        <f t="shared" si="384"/>
        <v>0</v>
      </c>
      <c r="F767" s="89">
        <f t="shared" si="384"/>
        <v>0</v>
      </c>
      <c r="G767" s="89">
        <f t="shared" si="384"/>
        <v>0</v>
      </c>
      <c r="H767" s="89">
        <f t="shared" si="384"/>
        <v>0</v>
      </c>
      <c r="I767" s="89">
        <f t="shared" si="384"/>
        <v>0</v>
      </c>
      <c r="J767" s="89">
        <f t="shared" si="384"/>
        <v>0</v>
      </c>
      <c r="K767" s="90">
        <f t="shared" si="361"/>
        <v>0</v>
      </c>
    </row>
    <row r="768" spans="2:11" ht="22.5">
      <c r="B768" s="115">
        <v>7231</v>
      </c>
      <c r="C768" s="110" t="s">
        <v>764</v>
      </c>
      <c r="D768" s="94"/>
      <c r="E768" s="94"/>
      <c r="F768" s="95">
        <f t="shared" si="382"/>
        <v>0</v>
      </c>
      <c r="G768" s="94"/>
      <c r="H768" s="94"/>
      <c r="I768" s="95">
        <f>+G768+H768+J768</f>
        <v>0</v>
      </c>
      <c r="J768" s="94"/>
      <c r="K768" s="111">
        <f t="shared" si="361"/>
        <v>0</v>
      </c>
    </row>
    <row r="769" spans="2:11" ht="22.5">
      <c r="B769" s="114">
        <v>7240</v>
      </c>
      <c r="C769" s="105" t="s">
        <v>765</v>
      </c>
      <c r="D769" s="89">
        <f t="shared" ref="D769:J769" si="385">D770</f>
        <v>0</v>
      </c>
      <c r="E769" s="89">
        <f t="shared" si="385"/>
        <v>0</v>
      </c>
      <c r="F769" s="89">
        <f t="shared" si="385"/>
        <v>0</v>
      </c>
      <c r="G769" s="89">
        <f t="shared" si="385"/>
        <v>0</v>
      </c>
      <c r="H769" s="89">
        <f t="shared" si="385"/>
        <v>0</v>
      </c>
      <c r="I769" s="89">
        <f t="shared" si="385"/>
        <v>0</v>
      </c>
      <c r="J769" s="89">
        <f t="shared" si="385"/>
        <v>0</v>
      </c>
      <c r="K769" s="90">
        <f t="shared" si="361"/>
        <v>0</v>
      </c>
    </row>
    <row r="770" spans="2:11" ht="22.5">
      <c r="B770" s="115">
        <v>7241</v>
      </c>
      <c r="C770" s="110" t="s">
        <v>765</v>
      </c>
      <c r="D770" s="94"/>
      <c r="E770" s="94"/>
      <c r="F770" s="95">
        <f t="shared" si="382"/>
        <v>0</v>
      </c>
      <c r="G770" s="94"/>
      <c r="H770" s="94"/>
      <c r="I770" s="95">
        <f>+G770+H770+J770</f>
        <v>0</v>
      </c>
      <c r="J770" s="94"/>
      <c r="K770" s="111">
        <f t="shared" si="361"/>
        <v>0</v>
      </c>
    </row>
    <row r="771" spans="2:11" ht="22.5">
      <c r="B771" s="114">
        <v>7250</v>
      </c>
      <c r="C771" s="105" t="s">
        <v>766</v>
      </c>
      <c r="D771" s="89">
        <f t="shared" ref="D771:J771" si="386">D772</f>
        <v>0</v>
      </c>
      <c r="E771" s="89">
        <f t="shared" si="386"/>
        <v>0</v>
      </c>
      <c r="F771" s="89">
        <f t="shared" si="386"/>
        <v>0</v>
      </c>
      <c r="G771" s="89">
        <f t="shared" si="386"/>
        <v>0</v>
      </c>
      <c r="H771" s="89">
        <f t="shared" si="386"/>
        <v>0</v>
      </c>
      <c r="I771" s="89">
        <f t="shared" si="386"/>
        <v>0</v>
      </c>
      <c r="J771" s="89">
        <f t="shared" si="386"/>
        <v>0</v>
      </c>
      <c r="K771" s="90">
        <f t="shared" si="361"/>
        <v>0</v>
      </c>
    </row>
    <row r="772" spans="2:11" ht="22.5">
      <c r="B772" s="115">
        <v>7251</v>
      </c>
      <c r="C772" s="110" t="s">
        <v>766</v>
      </c>
      <c r="D772" s="94"/>
      <c r="E772" s="94"/>
      <c r="F772" s="95">
        <f t="shared" si="382"/>
        <v>0</v>
      </c>
      <c r="G772" s="94"/>
      <c r="H772" s="94"/>
      <c r="I772" s="95">
        <f>+G772+H772+J772</f>
        <v>0</v>
      </c>
      <c r="J772" s="94"/>
      <c r="K772" s="111">
        <f t="shared" si="361"/>
        <v>0</v>
      </c>
    </row>
    <row r="773" spans="2:11" ht="22.5">
      <c r="B773" s="114">
        <v>7260</v>
      </c>
      <c r="C773" s="105" t="s">
        <v>767</v>
      </c>
      <c r="D773" s="89">
        <f t="shared" ref="D773:J773" si="387">D774</f>
        <v>0</v>
      </c>
      <c r="E773" s="89">
        <f t="shared" si="387"/>
        <v>0</v>
      </c>
      <c r="F773" s="89">
        <f t="shared" si="387"/>
        <v>0</v>
      </c>
      <c r="G773" s="89">
        <f t="shared" si="387"/>
        <v>0</v>
      </c>
      <c r="H773" s="89">
        <f t="shared" si="387"/>
        <v>0</v>
      </c>
      <c r="I773" s="89">
        <f t="shared" si="387"/>
        <v>0</v>
      </c>
      <c r="J773" s="89">
        <f t="shared" si="387"/>
        <v>0</v>
      </c>
      <c r="K773" s="90">
        <f t="shared" si="361"/>
        <v>0</v>
      </c>
    </row>
    <row r="774" spans="2:11" ht="22.5">
      <c r="B774" s="115">
        <v>7261</v>
      </c>
      <c r="C774" s="110" t="s">
        <v>768</v>
      </c>
      <c r="D774" s="94"/>
      <c r="E774" s="94"/>
      <c r="F774" s="95">
        <f t="shared" si="382"/>
        <v>0</v>
      </c>
      <c r="G774" s="94"/>
      <c r="H774" s="94"/>
      <c r="I774" s="95">
        <f>+G774+H774+J774</f>
        <v>0</v>
      </c>
      <c r="J774" s="94"/>
      <c r="K774" s="111">
        <f t="shared" si="361"/>
        <v>0</v>
      </c>
    </row>
    <row r="775" spans="2:11" ht="22.5">
      <c r="B775" s="114">
        <v>7270</v>
      </c>
      <c r="C775" s="105" t="s">
        <v>769</v>
      </c>
      <c r="D775" s="89">
        <f t="shared" ref="D775:J775" si="388">D776</f>
        <v>0</v>
      </c>
      <c r="E775" s="89">
        <f t="shared" si="388"/>
        <v>0</v>
      </c>
      <c r="F775" s="89">
        <f t="shared" si="388"/>
        <v>0</v>
      </c>
      <c r="G775" s="89">
        <f t="shared" si="388"/>
        <v>0</v>
      </c>
      <c r="H775" s="89">
        <f t="shared" si="388"/>
        <v>0</v>
      </c>
      <c r="I775" s="89">
        <f t="shared" si="388"/>
        <v>0</v>
      </c>
      <c r="J775" s="89">
        <f t="shared" si="388"/>
        <v>0</v>
      </c>
      <c r="K775" s="90">
        <f t="shared" si="361"/>
        <v>0</v>
      </c>
    </row>
    <row r="776" spans="2:11">
      <c r="B776" s="115">
        <v>7271</v>
      </c>
      <c r="C776" s="110" t="s">
        <v>770</v>
      </c>
      <c r="D776" s="94"/>
      <c r="E776" s="94"/>
      <c r="F776" s="95">
        <f t="shared" si="382"/>
        <v>0</v>
      </c>
      <c r="G776" s="94"/>
      <c r="H776" s="94"/>
      <c r="I776" s="95">
        <f>+G776+H776+J776</f>
        <v>0</v>
      </c>
      <c r="J776" s="94"/>
      <c r="K776" s="111">
        <f t="shared" si="361"/>
        <v>0</v>
      </c>
    </row>
    <row r="777" spans="2:11" ht="22.5">
      <c r="B777" s="114">
        <v>7280</v>
      </c>
      <c r="C777" s="105" t="s">
        <v>771</v>
      </c>
      <c r="D777" s="89">
        <f t="shared" ref="D777:J777" si="389">D778</f>
        <v>0</v>
      </c>
      <c r="E777" s="89">
        <f t="shared" si="389"/>
        <v>0</v>
      </c>
      <c r="F777" s="89">
        <f t="shared" si="389"/>
        <v>0</v>
      </c>
      <c r="G777" s="89">
        <f t="shared" si="389"/>
        <v>0</v>
      </c>
      <c r="H777" s="89">
        <f t="shared" si="389"/>
        <v>0</v>
      </c>
      <c r="I777" s="89">
        <f t="shared" si="389"/>
        <v>0</v>
      </c>
      <c r="J777" s="89">
        <f t="shared" si="389"/>
        <v>0</v>
      </c>
      <c r="K777" s="90">
        <f t="shared" si="361"/>
        <v>0</v>
      </c>
    </row>
    <row r="778" spans="2:11" ht="22.5">
      <c r="B778" s="115">
        <v>7281</v>
      </c>
      <c r="C778" s="110" t="s">
        <v>772</v>
      </c>
      <c r="D778" s="94"/>
      <c r="E778" s="94"/>
      <c r="F778" s="95">
        <f t="shared" si="382"/>
        <v>0</v>
      </c>
      <c r="G778" s="94"/>
      <c r="H778" s="94"/>
      <c r="I778" s="95">
        <f>+G778+H778+J778</f>
        <v>0</v>
      </c>
      <c r="J778" s="94"/>
      <c r="K778" s="111">
        <f t="shared" si="361"/>
        <v>0</v>
      </c>
    </row>
    <row r="779" spans="2:11" ht="22.5">
      <c r="B779" s="114">
        <v>7290</v>
      </c>
      <c r="C779" s="105" t="s">
        <v>773</v>
      </c>
      <c r="D779" s="89">
        <f t="shared" ref="D779:J779" si="390">D780</f>
        <v>0</v>
      </c>
      <c r="E779" s="89">
        <f t="shared" si="390"/>
        <v>0</v>
      </c>
      <c r="F779" s="89">
        <f t="shared" si="390"/>
        <v>0</v>
      </c>
      <c r="G779" s="89">
        <f t="shared" si="390"/>
        <v>0</v>
      </c>
      <c r="H779" s="89">
        <f t="shared" si="390"/>
        <v>0</v>
      </c>
      <c r="I779" s="89">
        <f>I780</f>
        <v>0</v>
      </c>
      <c r="J779" s="89">
        <f t="shared" si="390"/>
        <v>0</v>
      </c>
      <c r="K779" s="90">
        <f t="shared" si="361"/>
        <v>0</v>
      </c>
    </row>
    <row r="780" spans="2:11" ht="22.5">
      <c r="B780" s="115">
        <v>7291</v>
      </c>
      <c r="C780" s="110" t="s">
        <v>774</v>
      </c>
      <c r="D780" s="94"/>
      <c r="E780" s="94"/>
      <c r="F780" s="95">
        <f t="shared" si="382"/>
        <v>0</v>
      </c>
      <c r="G780" s="94"/>
      <c r="H780" s="94"/>
      <c r="I780" s="95">
        <f>+G780+H780+J780</f>
        <v>0</v>
      </c>
      <c r="J780" s="94"/>
      <c r="K780" s="111">
        <f t="shared" si="361"/>
        <v>0</v>
      </c>
    </row>
    <row r="781" spans="2:11">
      <c r="B781" s="114">
        <v>7300</v>
      </c>
      <c r="C781" s="99" t="s">
        <v>775</v>
      </c>
      <c r="D781" s="89">
        <f t="shared" ref="D781:J781" si="391">D782+D784+D786+D788+D790+D792</f>
        <v>0</v>
      </c>
      <c r="E781" s="89">
        <f t="shared" si="391"/>
        <v>0</v>
      </c>
      <c r="F781" s="89">
        <f t="shared" si="391"/>
        <v>0</v>
      </c>
      <c r="G781" s="89">
        <f t="shared" si="391"/>
        <v>0</v>
      </c>
      <c r="H781" s="89">
        <f t="shared" si="391"/>
        <v>0</v>
      </c>
      <c r="I781" s="89">
        <f t="shared" si="391"/>
        <v>0</v>
      </c>
      <c r="J781" s="89">
        <f t="shared" si="391"/>
        <v>0</v>
      </c>
      <c r="K781" s="90">
        <f t="shared" si="361"/>
        <v>0</v>
      </c>
    </row>
    <row r="782" spans="2:11">
      <c r="B782" s="114">
        <v>7310</v>
      </c>
      <c r="C782" s="105" t="s">
        <v>776</v>
      </c>
      <c r="D782" s="89">
        <f t="shared" ref="D782:J782" si="392">D783</f>
        <v>0</v>
      </c>
      <c r="E782" s="89">
        <f t="shared" si="392"/>
        <v>0</v>
      </c>
      <c r="F782" s="89">
        <f t="shared" si="392"/>
        <v>0</v>
      </c>
      <c r="G782" s="89">
        <f t="shared" si="392"/>
        <v>0</v>
      </c>
      <c r="H782" s="89">
        <f t="shared" si="392"/>
        <v>0</v>
      </c>
      <c r="I782" s="89">
        <f t="shared" si="392"/>
        <v>0</v>
      </c>
      <c r="J782" s="89">
        <f t="shared" si="392"/>
        <v>0</v>
      </c>
      <c r="K782" s="90">
        <f t="shared" si="361"/>
        <v>0</v>
      </c>
    </row>
    <row r="783" spans="2:11">
      <c r="B783" s="115">
        <v>7311</v>
      </c>
      <c r="C783" s="110" t="s">
        <v>777</v>
      </c>
      <c r="D783" s="94"/>
      <c r="E783" s="94"/>
      <c r="F783" s="95">
        <f t="shared" ref="F783:F795" si="393">+D783+E783</f>
        <v>0</v>
      </c>
      <c r="G783" s="94"/>
      <c r="H783" s="94"/>
      <c r="I783" s="95">
        <f>+G783+H783+J783</f>
        <v>0</v>
      </c>
      <c r="J783" s="94"/>
      <c r="K783" s="111">
        <f t="shared" si="361"/>
        <v>0</v>
      </c>
    </row>
    <row r="784" spans="2:11" ht="13.5" customHeight="1">
      <c r="B784" s="114">
        <v>7320</v>
      </c>
      <c r="C784" s="105" t="s">
        <v>778</v>
      </c>
      <c r="D784" s="89">
        <f t="shared" ref="D784:J784" si="394">D785</f>
        <v>0</v>
      </c>
      <c r="E784" s="89">
        <f t="shared" si="394"/>
        <v>0</v>
      </c>
      <c r="F784" s="89">
        <f t="shared" si="394"/>
        <v>0</v>
      </c>
      <c r="G784" s="89">
        <f t="shared" si="394"/>
        <v>0</v>
      </c>
      <c r="H784" s="89">
        <f t="shared" si="394"/>
        <v>0</v>
      </c>
      <c r="I784" s="89">
        <f t="shared" si="394"/>
        <v>0</v>
      </c>
      <c r="J784" s="89">
        <f t="shared" si="394"/>
        <v>0</v>
      </c>
      <c r="K784" s="90">
        <f t="shared" si="361"/>
        <v>0</v>
      </c>
    </row>
    <row r="785" spans="2:11">
      <c r="B785" s="115">
        <v>7321</v>
      </c>
      <c r="C785" s="110" t="s">
        <v>778</v>
      </c>
      <c r="D785" s="94"/>
      <c r="E785" s="94"/>
      <c r="F785" s="95">
        <f t="shared" si="393"/>
        <v>0</v>
      </c>
      <c r="G785" s="94"/>
      <c r="H785" s="94"/>
      <c r="I785" s="95">
        <f>+G785+H785+J785</f>
        <v>0</v>
      </c>
      <c r="J785" s="94"/>
      <c r="K785" s="111">
        <f t="shared" si="361"/>
        <v>0</v>
      </c>
    </row>
    <row r="786" spans="2:11" ht="13.5" customHeight="1">
      <c r="B786" s="114">
        <v>7330</v>
      </c>
      <c r="C786" s="105" t="s">
        <v>779</v>
      </c>
      <c r="D786" s="89">
        <f t="shared" ref="D786:J786" si="395">D787</f>
        <v>0</v>
      </c>
      <c r="E786" s="89">
        <f t="shared" si="395"/>
        <v>0</v>
      </c>
      <c r="F786" s="89">
        <f t="shared" si="395"/>
        <v>0</v>
      </c>
      <c r="G786" s="89">
        <f t="shared" si="395"/>
        <v>0</v>
      </c>
      <c r="H786" s="89">
        <f t="shared" si="395"/>
        <v>0</v>
      </c>
      <c r="I786" s="89">
        <f t="shared" si="395"/>
        <v>0</v>
      </c>
      <c r="J786" s="89">
        <f t="shared" si="395"/>
        <v>0</v>
      </c>
      <c r="K786" s="90">
        <f t="shared" si="361"/>
        <v>0</v>
      </c>
    </row>
    <row r="787" spans="2:11">
      <c r="B787" s="115">
        <v>7331</v>
      </c>
      <c r="C787" s="110" t="s">
        <v>779</v>
      </c>
      <c r="D787" s="94"/>
      <c r="E787" s="94"/>
      <c r="F787" s="95">
        <f t="shared" si="393"/>
        <v>0</v>
      </c>
      <c r="G787" s="94"/>
      <c r="H787" s="94"/>
      <c r="I787" s="95">
        <f>+G787+H787+J787</f>
        <v>0</v>
      </c>
      <c r="J787" s="94"/>
      <c r="K787" s="111">
        <f t="shared" si="361"/>
        <v>0</v>
      </c>
    </row>
    <row r="788" spans="2:11" ht="13.5" customHeight="1">
      <c r="B788" s="114">
        <v>7340</v>
      </c>
      <c r="C788" s="105" t="s">
        <v>780</v>
      </c>
      <c r="D788" s="89">
        <f t="shared" ref="D788:J788" si="396">D789</f>
        <v>0</v>
      </c>
      <c r="E788" s="89">
        <f t="shared" si="396"/>
        <v>0</v>
      </c>
      <c r="F788" s="89">
        <f t="shared" si="396"/>
        <v>0</v>
      </c>
      <c r="G788" s="89">
        <f t="shared" si="396"/>
        <v>0</v>
      </c>
      <c r="H788" s="89">
        <f t="shared" si="396"/>
        <v>0</v>
      </c>
      <c r="I788" s="89">
        <f t="shared" si="396"/>
        <v>0</v>
      </c>
      <c r="J788" s="89">
        <f t="shared" si="396"/>
        <v>0</v>
      </c>
      <c r="K788" s="90">
        <f t="shared" si="361"/>
        <v>0</v>
      </c>
    </row>
    <row r="789" spans="2:11">
      <c r="B789" s="115">
        <v>7341</v>
      </c>
      <c r="C789" s="110" t="s">
        <v>780</v>
      </c>
      <c r="D789" s="94"/>
      <c r="E789" s="94"/>
      <c r="F789" s="95">
        <f t="shared" si="393"/>
        <v>0</v>
      </c>
      <c r="G789" s="94"/>
      <c r="H789" s="94"/>
      <c r="I789" s="95">
        <f>+G789+H789+J789</f>
        <v>0</v>
      </c>
      <c r="J789" s="94"/>
      <c r="K789" s="111">
        <f t="shared" si="361"/>
        <v>0</v>
      </c>
    </row>
    <row r="790" spans="2:11">
      <c r="B790" s="114">
        <v>7350</v>
      </c>
      <c r="C790" s="105" t="s">
        <v>781</v>
      </c>
      <c r="D790" s="89">
        <f>D791</f>
        <v>0</v>
      </c>
      <c r="E790" s="89">
        <f t="shared" ref="E790:J790" si="397">E791</f>
        <v>0</v>
      </c>
      <c r="F790" s="89">
        <f t="shared" si="397"/>
        <v>0</v>
      </c>
      <c r="G790" s="89">
        <f t="shared" si="397"/>
        <v>0</v>
      </c>
      <c r="H790" s="89">
        <f t="shared" si="397"/>
        <v>0</v>
      </c>
      <c r="I790" s="89">
        <f t="shared" si="397"/>
        <v>0</v>
      </c>
      <c r="J790" s="89">
        <f t="shared" si="397"/>
        <v>0</v>
      </c>
      <c r="K790" s="90">
        <f t="shared" si="361"/>
        <v>0</v>
      </c>
    </row>
    <row r="791" spans="2:11">
      <c r="B791" s="115">
        <v>7351</v>
      </c>
      <c r="C791" s="110" t="s">
        <v>782</v>
      </c>
      <c r="D791" s="94"/>
      <c r="E791" s="94"/>
      <c r="F791" s="95">
        <f t="shared" si="393"/>
        <v>0</v>
      </c>
      <c r="G791" s="94"/>
      <c r="H791" s="94"/>
      <c r="I791" s="95">
        <f>+G791+H791+J791</f>
        <v>0</v>
      </c>
      <c r="J791" s="94"/>
      <c r="K791" s="111">
        <f t="shared" ref="K791:K845" si="398">F791-I791</f>
        <v>0</v>
      </c>
    </row>
    <row r="792" spans="2:11">
      <c r="B792" s="114">
        <v>7390</v>
      </c>
      <c r="C792" s="105" t="s">
        <v>783</v>
      </c>
      <c r="D792" s="89">
        <f t="shared" ref="D792:J792" si="399">D793+D794+D795</f>
        <v>0</v>
      </c>
      <c r="E792" s="89">
        <f t="shared" si="399"/>
        <v>0</v>
      </c>
      <c r="F792" s="89">
        <f t="shared" si="399"/>
        <v>0</v>
      </c>
      <c r="G792" s="89">
        <f t="shared" si="399"/>
        <v>0</v>
      </c>
      <c r="H792" s="89">
        <f t="shared" si="399"/>
        <v>0</v>
      </c>
      <c r="I792" s="89">
        <f t="shared" si="399"/>
        <v>0</v>
      </c>
      <c r="J792" s="89">
        <f t="shared" si="399"/>
        <v>0</v>
      </c>
      <c r="K792" s="90">
        <f t="shared" si="398"/>
        <v>0</v>
      </c>
    </row>
    <row r="793" spans="2:11">
      <c r="B793" s="115">
        <v>7391</v>
      </c>
      <c r="C793" s="110" t="s">
        <v>784</v>
      </c>
      <c r="D793" s="94"/>
      <c r="E793" s="94"/>
      <c r="F793" s="95">
        <f t="shared" si="393"/>
        <v>0</v>
      </c>
      <c r="G793" s="94"/>
      <c r="H793" s="94"/>
      <c r="I793" s="95">
        <f>+G793+H793+J793</f>
        <v>0</v>
      </c>
      <c r="J793" s="94"/>
      <c r="K793" s="111">
        <f t="shared" si="398"/>
        <v>0</v>
      </c>
    </row>
    <row r="794" spans="2:11">
      <c r="B794" s="115">
        <v>7392</v>
      </c>
      <c r="C794" s="110" t="s">
        <v>785</v>
      </c>
      <c r="D794" s="94"/>
      <c r="E794" s="94"/>
      <c r="F794" s="95">
        <f t="shared" si="393"/>
        <v>0</v>
      </c>
      <c r="G794" s="94"/>
      <c r="H794" s="94"/>
      <c r="I794" s="95">
        <f>+G794+H794+J794</f>
        <v>0</v>
      </c>
      <c r="J794" s="94"/>
      <c r="K794" s="111">
        <f t="shared" si="398"/>
        <v>0</v>
      </c>
    </row>
    <row r="795" spans="2:11">
      <c r="B795" s="115">
        <v>7393</v>
      </c>
      <c r="C795" s="110" t="s">
        <v>786</v>
      </c>
      <c r="D795" s="94"/>
      <c r="E795" s="94"/>
      <c r="F795" s="95">
        <f t="shared" si="393"/>
        <v>0</v>
      </c>
      <c r="G795" s="94"/>
      <c r="H795" s="94"/>
      <c r="I795" s="95">
        <f>+G795+H795+J795</f>
        <v>0</v>
      </c>
      <c r="J795" s="94"/>
      <c r="K795" s="111">
        <f t="shared" si="398"/>
        <v>0</v>
      </c>
    </row>
    <row r="796" spans="2:11">
      <c r="B796" s="114">
        <v>7400</v>
      </c>
      <c r="C796" s="117" t="s">
        <v>787</v>
      </c>
      <c r="D796" s="89">
        <f t="shared" ref="D796:J796" si="400">D797+D799+D801+D803+D805+D807+D809+D811+D813</f>
        <v>0</v>
      </c>
      <c r="E796" s="89">
        <f t="shared" si="400"/>
        <v>0</v>
      </c>
      <c r="F796" s="89">
        <f t="shared" si="400"/>
        <v>0</v>
      </c>
      <c r="G796" s="89">
        <f t="shared" si="400"/>
        <v>0</v>
      </c>
      <c r="H796" s="89">
        <f t="shared" si="400"/>
        <v>0</v>
      </c>
      <c r="I796" s="89">
        <f t="shared" si="400"/>
        <v>0</v>
      </c>
      <c r="J796" s="89">
        <f t="shared" si="400"/>
        <v>0</v>
      </c>
      <c r="K796" s="90">
        <f t="shared" si="398"/>
        <v>0</v>
      </c>
    </row>
    <row r="797" spans="2:11" ht="22.5">
      <c r="B797" s="114">
        <v>7410</v>
      </c>
      <c r="C797" s="105" t="s">
        <v>788</v>
      </c>
      <c r="D797" s="89">
        <f t="shared" ref="D797:J797" si="401">D798</f>
        <v>0</v>
      </c>
      <c r="E797" s="89">
        <f t="shared" si="401"/>
        <v>0</v>
      </c>
      <c r="F797" s="89">
        <f t="shared" si="401"/>
        <v>0</v>
      </c>
      <c r="G797" s="89">
        <f t="shared" si="401"/>
        <v>0</v>
      </c>
      <c r="H797" s="89">
        <f t="shared" si="401"/>
        <v>0</v>
      </c>
      <c r="I797" s="89">
        <f t="shared" si="401"/>
        <v>0</v>
      </c>
      <c r="J797" s="89">
        <f t="shared" si="401"/>
        <v>0</v>
      </c>
      <c r="K797" s="90">
        <f t="shared" si="398"/>
        <v>0</v>
      </c>
    </row>
    <row r="798" spans="2:11" ht="22.5">
      <c r="B798" s="115">
        <v>7411</v>
      </c>
      <c r="C798" s="110" t="s">
        <v>788</v>
      </c>
      <c r="D798" s="94"/>
      <c r="E798" s="94"/>
      <c r="F798" s="95">
        <f>+D798+E798</f>
        <v>0</v>
      </c>
      <c r="G798" s="94"/>
      <c r="H798" s="94"/>
      <c r="I798" s="95">
        <f>+G798+H798+J798</f>
        <v>0</v>
      </c>
      <c r="J798" s="94"/>
      <c r="K798" s="111">
        <f t="shared" si="398"/>
        <v>0</v>
      </c>
    </row>
    <row r="799" spans="2:11" ht="22.5">
      <c r="B799" s="114">
        <v>7420</v>
      </c>
      <c r="C799" s="105" t="s">
        <v>789</v>
      </c>
      <c r="D799" s="89">
        <f t="shared" ref="D799:J799" si="402">D800</f>
        <v>0</v>
      </c>
      <c r="E799" s="89">
        <f t="shared" si="402"/>
        <v>0</v>
      </c>
      <c r="F799" s="89">
        <f t="shared" si="402"/>
        <v>0</v>
      </c>
      <c r="G799" s="89">
        <f t="shared" si="402"/>
        <v>0</v>
      </c>
      <c r="H799" s="89">
        <f t="shared" si="402"/>
        <v>0</v>
      </c>
      <c r="I799" s="89">
        <f t="shared" si="402"/>
        <v>0</v>
      </c>
      <c r="J799" s="89">
        <f t="shared" si="402"/>
        <v>0</v>
      </c>
      <c r="K799" s="90">
        <f t="shared" si="398"/>
        <v>0</v>
      </c>
    </row>
    <row r="800" spans="2:11" ht="22.5">
      <c r="B800" s="115">
        <v>7421</v>
      </c>
      <c r="C800" s="110" t="s">
        <v>789</v>
      </c>
      <c r="D800" s="94"/>
      <c r="E800" s="94"/>
      <c r="F800" s="95">
        <f>+D800+E800</f>
        <v>0</v>
      </c>
      <c r="G800" s="94"/>
      <c r="H800" s="94"/>
      <c r="I800" s="95">
        <f>+G800+H800+J800</f>
        <v>0</v>
      </c>
      <c r="J800" s="94"/>
      <c r="K800" s="111">
        <f t="shared" si="398"/>
        <v>0</v>
      </c>
    </row>
    <row r="801" spans="2:11" ht="22.5">
      <c r="B801" s="114">
        <v>7430</v>
      </c>
      <c r="C801" s="105" t="s">
        <v>790</v>
      </c>
      <c r="D801" s="89">
        <f t="shared" ref="D801:J801" si="403">D802</f>
        <v>0</v>
      </c>
      <c r="E801" s="89">
        <f t="shared" si="403"/>
        <v>0</v>
      </c>
      <c r="F801" s="89">
        <f t="shared" si="403"/>
        <v>0</v>
      </c>
      <c r="G801" s="89">
        <f t="shared" si="403"/>
        <v>0</v>
      </c>
      <c r="H801" s="89">
        <f t="shared" si="403"/>
        <v>0</v>
      </c>
      <c r="I801" s="89">
        <f t="shared" si="403"/>
        <v>0</v>
      </c>
      <c r="J801" s="89">
        <f t="shared" si="403"/>
        <v>0</v>
      </c>
      <c r="K801" s="90">
        <f t="shared" si="398"/>
        <v>0</v>
      </c>
    </row>
    <row r="802" spans="2:11" ht="22.5">
      <c r="B802" s="115">
        <v>7431</v>
      </c>
      <c r="C802" s="110" t="s">
        <v>790</v>
      </c>
      <c r="D802" s="94"/>
      <c r="E802" s="94"/>
      <c r="F802" s="95">
        <f>+D802+E802</f>
        <v>0</v>
      </c>
      <c r="G802" s="94"/>
      <c r="H802" s="94"/>
      <c r="I802" s="95">
        <f>+G802+H802+J802</f>
        <v>0</v>
      </c>
      <c r="J802" s="94"/>
      <c r="K802" s="111">
        <f t="shared" si="398"/>
        <v>0</v>
      </c>
    </row>
    <row r="803" spans="2:11" ht="24" customHeight="1">
      <c r="B803" s="114">
        <v>7440</v>
      </c>
      <c r="C803" s="105" t="s">
        <v>791</v>
      </c>
      <c r="D803" s="89">
        <f t="shared" ref="D803:J803" si="404">D804</f>
        <v>0</v>
      </c>
      <c r="E803" s="89">
        <f t="shared" si="404"/>
        <v>0</v>
      </c>
      <c r="F803" s="89">
        <f t="shared" si="404"/>
        <v>0</v>
      </c>
      <c r="G803" s="89">
        <f t="shared" si="404"/>
        <v>0</v>
      </c>
      <c r="H803" s="89">
        <f t="shared" si="404"/>
        <v>0</v>
      </c>
      <c r="I803" s="89">
        <f t="shared" si="404"/>
        <v>0</v>
      </c>
      <c r="J803" s="89">
        <f t="shared" si="404"/>
        <v>0</v>
      </c>
      <c r="K803" s="90">
        <f t="shared" si="398"/>
        <v>0</v>
      </c>
    </row>
    <row r="804" spans="2:11" ht="22.5">
      <c r="B804" s="115">
        <v>7441</v>
      </c>
      <c r="C804" s="110" t="s">
        <v>791</v>
      </c>
      <c r="D804" s="94"/>
      <c r="E804" s="94"/>
      <c r="F804" s="95">
        <f>+D804+E804</f>
        <v>0</v>
      </c>
      <c r="G804" s="94"/>
      <c r="H804" s="94"/>
      <c r="I804" s="95">
        <f>+G804+H804+J804</f>
        <v>0</v>
      </c>
      <c r="J804" s="94"/>
      <c r="K804" s="111">
        <f t="shared" si="398"/>
        <v>0</v>
      </c>
    </row>
    <row r="805" spans="2:11" ht="14.25" customHeight="1">
      <c r="B805" s="114">
        <v>7450</v>
      </c>
      <c r="C805" s="105" t="s">
        <v>792</v>
      </c>
      <c r="D805" s="89">
        <f t="shared" ref="D805:J805" si="405">D806</f>
        <v>0</v>
      </c>
      <c r="E805" s="89">
        <f t="shared" si="405"/>
        <v>0</v>
      </c>
      <c r="F805" s="89">
        <f t="shared" si="405"/>
        <v>0</v>
      </c>
      <c r="G805" s="89">
        <f t="shared" si="405"/>
        <v>0</v>
      </c>
      <c r="H805" s="89">
        <f t="shared" si="405"/>
        <v>0</v>
      </c>
      <c r="I805" s="89">
        <f t="shared" si="405"/>
        <v>0</v>
      </c>
      <c r="J805" s="89">
        <f t="shared" si="405"/>
        <v>0</v>
      </c>
      <c r="K805" s="90">
        <f t="shared" si="398"/>
        <v>0</v>
      </c>
    </row>
    <row r="806" spans="2:11">
      <c r="B806" s="115">
        <v>7451</v>
      </c>
      <c r="C806" s="110" t="s">
        <v>792</v>
      </c>
      <c r="D806" s="94"/>
      <c r="E806" s="94"/>
      <c r="F806" s="95">
        <f>+D806+E806</f>
        <v>0</v>
      </c>
      <c r="G806" s="94"/>
      <c r="H806" s="94"/>
      <c r="I806" s="95">
        <f>+G806+H806+J806</f>
        <v>0</v>
      </c>
      <c r="J806" s="94"/>
      <c r="K806" s="111">
        <f t="shared" si="398"/>
        <v>0</v>
      </c>
    </row>
    <row r="807" spans="2:11" ht="15" customHeight="1">
      <c r="B807" s="114">
        <v>7460</v>
      </c>
      <c r="C807" s="105" t="s">
        <v>793</v>
      </c>
      <c r="D807" s="89">
        <f t="shared" ref="D807:J807" si="406">D808</f>
        <v>0</v>
      </c>
      <c r="E807" s="89">
        <f t="shared" si="406"/>
        <v>0</v>
      </c>
      <c r="F807" s="89">
        <f t="shared" si="406"/>
        <v>0</v>
      </c>
      <c r="G807" s="89">
        <f t="shared" si="406"/>
        <v>0</v>
      </c>
      <c r="H807" s="89">
        <f t="shared" si="406"/>
        <v>0</v>
      </c>
      <c r="I807" s="89">
        <f t="shared" si="406"/>
        <v>0</v>
      </c>
      <c r="J807" s="89">
        <f t="shared" si="406"/>
        <v>0</v>
      </c>
      <c r="K807" s="90">
        <f t="shared" si="398"/>
        <v>0</v>
      </c>
    </row>
    <row r="808" spans="2:11">
      <c r="B808" s="115">
        <v>7461</v>
      </c>
      <c r="C808" s="110" t="s">
        <v>793</v>
      </c>
      <c r="D808" s="94"/>
      <c r="E808" s="94"/>
      <c r="F808" s="95">
        <f>+D808+E808</f>
        <v>0</v>
      </c>
      <c r="G808" s="94"/>
      <c r="H808" s="94"/>
      <c r="I808" s="95">
        <f>+G808+H808+J808</f>
        <v>0</v>
      </c>
      <c r="J808" s="94"/>
      <c r="K808" s="111">
        <f t="shared" si="398"/>
        <v>0</v>
      </c>
    </row>
    <row r="809" spans="2:11" ht="13.5" customHeight="1">
      <c r="B809" s="114">
        <v>7470</v>
      </c>
      <c r="C809" s="105" t="s">
        <v>794</v>
      </c>
      <c r="D809" s="89">
        <f t="shared" ref="D809:J809" si="407">D810</f>
        <v>0</v>
      </c>
      <c r="E809" s="89">
        <f t="shared" si="407"/>
        <v>0</v>
      </c>
      <c r="F809" s="89">
        <f t="shared" si="407"/>
        <v>0</v>
      </c>
      <c r="G809" s="89">
        <f t="shared" si="407"/>
        <v>0</v>
      </c>
      <c r="H809" s="89">
        <f t="shared" si="407"/>
        <v>0</v>
      </c>
      <c r="I809" s="89">
        <f t="shared" si="407"/>
        <v>0</v>
      </c>
      <c r="J809" s="89">
        <f t="shared" si="407"/>
        <v>0</v>
      </c>
      <c r="K809" s="90">
        <f t="shared" si="398"/>
        <v>0</v>
      </c>
    </row>
    <row r="810" spans="2:11">
      <c r="B810" s="115">
        <v>7471</v>
      </c>
      <c r="C810" s="110" t="s">
        <v>794</v>
      </c>
      <c r="D810" s="94"/>
      <c r="E810" s="94"/>
      <c r="F810" s="95">
        <f>+D810+E810</f>
        <v>0</v>
      </c>
      <c r="G810" s="94"/>
      <c r="H810" s="94"/>
      <c r="I810" s="95">
        <f>+G810+H810+J810</f>
        <v>0</v>
      </c>
      <c r="J810" s="94"/>
      <c r="K810" s="111">
        <f t="shared" si="398"/>
        <v>0</v>
      </c>
    </row>
    <row r="811" spans="2:11" ht="13.5" customHeight="1">
      <c r="B811" s="114">
        <v>7480</v>
      </c>
      <c r="C811" s="105" t="s">
        <v>795</v>
      </c>
      <c r="D811" s="89">
        <f t="shared" ref="D811:J811" si="408">D812</f>
        <v>0</v>
      </c>
      <c r="E811" s="89">
        <f t="shared" si="408"/>
        <v>0</v>
      </c>
      <c r="F811" s="89">
        <f t="shared" si="408"/>
        <v>0</v>
      </c>
      <c r="G811" s="89">
        <f t="shared" si="408"/>
        <v>0</v>
      </c>
      <c r="H811" s="89">
        <f t="shared" si="408"/>
        <v>0</v>
      </c>
      <c r="I811" s="89">
        <f t="shared" si="408"/>
        <v>0</v>
      </c>
      <c r="J811" s="89">
        <f t="shared" si="408"/>
        <v>0</v>
      </c>
      <c r="K811" s="90">
        <f t="shared" si="398"/>
        <v>0</v>
      </c>
    </row>
    <row r="812" spans="2:11">
      <c r="B812" s="115">
        <v>7481</v>
      </c>
      <c r="C812" s="110" t="s">
        <v>795</v>
      </c>
      <c r="D812" s="94"/>
      <c r="E812" s="94"/>
      <c r="F812" s="95">
        <f>+D812+E812</f>
        <v>0</v>
      </c>
      <c r="G812" s="94"/>
      <c r="H812" s="94"/>
      <c r="I812" s="95">
        <f>+G812+H812+J812</f>
        <v>0</v>
      </c>
      <c r="J812" s="94"/>
      <c r="K812" s="111">
        <f t="shared" si="398"/>
        <v>0</v>
      </c>
    </row>
    <row r="813" spans="2:11" ht="22.5" customHeight="1">
      <c r="B813" s="114">
        <v>7490</v>
      </c>
      <c r="C813" s="105" t="s">
        <v>796</v>
      </c>
      <c r="D813" s="89">
        <f t="shared" ref="D813:J813" si="409">D814</f>
        <v>0</v>
      </c>
      <c r="E813" s="89">
        <f t="shared" si="409"/>
        <v>0</v>
      </c>
      <c r="F813" s="89">
        <f t="shared" si="409"/>
        <v>0</v>
      </c>
      <c r="G813" s="89">
        <f t="shared" si="409"/>
        <v>0</v>
      </c>
      <c r="H813" s="89">
        <f t="shared" si="409"/>
        <v>0</v>
      </c>
      <c r="I813" s="89">
        <f t="shared" si="409"/>
        <v>0</v>
      </c>
      <c r="J813" s="89">
        <f t="shared" si="409"/>
        <v>0</v>
      </c>
      <c r="K813" s="90">
        <f t="shared" si="398"/>
        <v>0</v>
      </c>
    </row>
    <row r="814" spans="2:11">
      <c r="B814" s="115">
        <v>7491</v>
      </c>
      <c r="C814" s="110" t="s">
        <v>796</v>
      </c>
      <c r="D814" s="94"/>
      <c r="E814" s="94"/>
      <c r="F814" s="95">
        <f>+D814+E814</f>
        <v>0</v>
      </c>
      <c r="G814" s="94"/>
      <c r="H814" s="94"/>
      <c r="I814" s="95">
        <f>+G814+H814+J814</f>
        <v>0</v>
      </c>
      <c r="J814" s="94"/>
      <c r="K814" s="111">
        <f t="shared" si="398"/>
        <v>0</v>
      </c>
    </row>
    <row r="815" spans="2:11">
      <c r="B815" s="114">
        <v>7500</v>
      </c>
      <c r="C815" s="118" t="s">
        <v>797</v>
      </c>
      <c r="D815" s="89">
        <f t="shared" ref="D815:J815" si="410">D816+D818+D820+D822+D824+D826+D828+D830+D832</f>
        <v>0</v>
      </c>
      <c r="E815" s="89">
        <f t="shared" si="410"/>
        <v>0</v>
      </c>
      <c r="F815" s="89">
        <f t="shared" si="410"/>
        <v>0</v>
      </c>
      <c r="G815" s="89">
        <f t="shared" si="410"/>
        <v>0</v>
      </c>
      <c r="H815" s="89">
        <f t="shared" si="410"/>
        <v>0</v>
      </c>
      <c r="I815" s="89">
        <f t="shared" si="410"/>
        <v>0</v>
      </c>
      <c r="J815" s="89">
        <f t="shared" si="410"/>
        <v>0</v>
      </c>
      <c r="K815" s="90">
        <f t="shared" si="398"/>
        <v>0</v>
      </c>
    </row>
    <row r="816" spans="2:11">
      <c r="B816" s="114">
        <v>7510</v>
      </c>
      <c r="C816" s="119" t="s">
        <v>798</v>
      </c>
      <c r="D816" s="89">
        <f t="shared" ref="D816:J816" si="411">D817</f>
        <v>0</v>
      </c>
      <c r="E816" s="89">
        <f t="shared" si="411"/>
        <v>0</v>
      </c>
      <c r="F816" s="89">
        <f t="shared" si="411"/>
        <v>0</v>
      </c>
      <c r="G816" s="89">
        <f t="shared" si="411"/>
        <v>0</v>
      </c>
      <c r="H816" s="89">
        <f t="shared" si="411"/>
        <v>0</v>
      </c>
      <c r="I816" s="89">
        <f t="shared" si="411"/>
        <v>0</v>
      </c>
      <c r="J816" s="89">
        <f t="shared" si="411"/>
        <v>0</v>
      </c>
      <c r="K816" s="90">
        <f t="shared" si="398"/>
        <v>0</v>
      </c>
    </row>
    <row r="817" spans="2:11">
      <c r="B817" s="115">
        <v>7511</v>
      </c>
      <c r="C817" s="116" t="s">
        <v>798</v>
      </c>
      <c r="D817" s="94"/>
      <c r="E817" s="94"/>
      <c r="F817" s="95">
        <f>+D817+E817</f>
        <v>0</v>
      </c>
      <c r="G817" s="94"/>
      <c r="H817" s="94"/>
      <c r="I817" s="95">
        <f>+G817+H817+J817</f>
        <v>0</v>
      </c>
      <c r="J817" s="94"/>
      <c r="K817" s="111">
        <f t="shared" si="398"/>
        <v>0</v>
      </c>
    </row>
    <row r="818" spans="2:11">
      <c r="B818" s="114">
        <v>7520</v>
      </c>
      <c r="C818" s="119" t="s">
        <v>799</v>
      </c>
      <c r="D818" s="89">
        <f t="shared" ref="D818:J818" si="412">D819</f>
        <v>0</v>
      </c>
      <c r="E818" s="89">
        <f t="shared" si="412"/>
        <v>0</v>
      </c>
      <c r="F818" s="89">
        <f t="shared" si="412"/>
        <v>0</v>
      </c>
      <c r="G818" s="89">
        <f t="shared" si="412"/>
        <v>0</v>
      </c>
      <c r="H818" s="89">
        <f t="shared" si="412"/>
        <v>0</v>
      </c>
      <c r="I818" s="89">
        <f t="shared" si="412"/>
        <v>0</v>
      </c>
      <c r="J818" s="89">
        <f t="shared" si="412"/>
        <v>0</v>
      </c>
      <c r="K818" s="90">
        <f t="shared" si="398"/>
        <v>0</v>
      </c>
    </row>
    <row r="819" spans="2:11">
      <c r="B819" s="115">
        <v>7521</v>
      </c>
      <c r="C819" s="110" t="s">
        <v>800</v>
      </c>
      <c r="D819" s="94"/>
      <c r="E819" s="94"/>
      <c r="F819" s="95">
        <f>+D819+E819</f>
        <v>0</v>
      </c>
      <c r="G819" s="94"/>
      <c r="H819" s="94"/>
      <c r="I819" s="95">
        <f>+G819+H819+J819</f>
        <v>0</v>
      </c>
      <c r="J819" s="94"/>
      <c r="K819" s="111">
        <f t="shared" si="398"/>
        <v>0</v>
      </c>
    </row>
    <row r="820" spans="2:11" ht="13.5" customHeight="1">
      <c r="B820" s="114">
        <v>7530</v>
      </c>
      <c r="C820" s="105" t="s">
        <v>801</v>
      </c>
      <c r="D820" s="89">
        <f t="shared" ref="D820:J820" si="413">D821</f>
        <v>0</v>
      </c>
      <c r="E820" s="89">
        <f t="shared" si="413"/>
        <v>0</v>
      </c>
      <c r="F820" s="89">
        <f t="shared" si="413"/>
        <v>0</v>
      </c>
      <c r="G820" s="89">
        <f t="shared" si="413"/>
        <v>0</v>
      </c>
      <c r="H820" s="89">
        <f t="shared" si="413"/>
        <v>0</v>
      </c>
      <c r="I820" s="89">
        <f t="shared" si="413"/>
        <v>0</v>
      </c>
      <c r="J820" s="89">
        <f t="shared" si="413"/>
        <v>0</v>
      </c>
      <c r="K820" s="90">
        <f t="shared" si="398"/>
        <v>0</v>
      </c>
    </row>
    <row r="821" spans="2:11">
      <c r="B821" s="115">
        <v>7531</v>
      </c>
      <c r="C821" s="110" t="s">
        <v>801</v>
      </c>
      <c r="D821" s="94"/>
      <c r="E821" s="94"/>
      <c r="F821" s="95">
        <f>+D821+E821</f>
        <v>0</v>
      </c>
      <c r="G821" s="94"/>
      <c r="H821" s="94"/>
      <c r="I821" s="95">
        <f>+G821+H821+J821</f>
        <v>0</v>
      </c>
      <c r="J821" s="94"/>
      <c r="K821" s="111">
        <f t="shared" si="398"/>
        <v>0</v>
      </c>
    </row>
    <row r="822" spans="2:11" ht="14.25" customHeight="1">
      <c r="B822" s="114">
        <v>7540</v>
      </c>
      <c r="C822" s="105" t="s">
        <v>802</v>
      </c>
      <c r="D822" s="89">
        <f t="shared" ref="D822:J822" si="414">D823</f>
        <v>0</v>
      </c>
      <c r="E822" s="89">
        <f t="shared" si="414"/>
        <v>0</v>
      </c>
      <c r="F822" s="89">
        <f t="shared" si="414"/>
        <v>0</v>
      </c>
      <c r="G822" s="89">
        <f t="shared" si="414"/>
        <v>0</v>
      </c>
      <c r="H822" s="89">
        <f t="shared" si="414"/>
        <v>0</v>
      </c>
      <c r="I822" s="89">
        <f t="shared" si="414"/>
        <v>0</v>
      </c>
      <c r="J822" s="89">
        <f t="shared" si="414"/>
        <v>0</v>
      </c>
      <c r="K822" s="90">
        <f t="shared" si="398"/>
        <v>0</v>
      </c>
    </row>
    <row r="823" spans="2:11">
      <c r="B823" s="115">
        <v>7541</v>
      </c>
      <c r="C823" s="110" t="s">
        <v>802</v>
      </c>
      <c r="D823" s="94"/>
      <c r="E823" s="94"/>
      <c r="F823" s="95">
        <f>+D823+E823</f>
        <v>0</v>
      </c>
      <c r="G823" s="94"/>
      <c r="H823" s="94"/>
      <c r="I823" s="95">
        <f>+G823+H823+J823</f>
        <v>0</v>
      </c>
      <c r="J823" s="94"/>
      <c r="K823" s="111">
        <f t="shared" si="398"/>
        <v>0</v>
      </c>
    </row>
    <row r="824" spans="2:11">
      <c r="B824" s="114">
        <v>7550</v>
      </c>
      <c r="C824" s="105" t="s">
        <v>803</v>
      </c>
      <c r="D824" s="89">
        <f t="shared" ref="D824:J824" si="415">D825</f>
        <v>0</v>
      </c>
      <c r="E824" s="89">
        <f t="shared" si="415"/>
        <v>0</v>
      </c>
      <c r="F824" s="89">
        <f t="shared" si="415"/>
        <v>0</v>
      </c>
      <c r="G824" s="89">
        <f t="shared" si="415"/>
        <v>0</v>
      </c>
      <c r="H824" s="89">
        <f t="shared" si="415"/>
        <v>0</v>
      </c>
      <c r="I824" s="89">
        <f t="shared" si="415"/>
        <v>0</v>
      </c>
      <c r="J824" s="89">
        <f t="shared" si="415"/>
        <v>0</v>
      </c>
      <c r="K824" s="90">
        <f t="shared" si="398"/>
        <v>0</v>
      </c>
    </row>
    <row r="825" spans="2:11">
      <c r="B825" s="115">
        <v>7551</v>
      </c>
      <c r="C825" s="110" t="s">
        <v>803</v>
      </c>
      <c r="D825" s="94"/>
      <c r="E825" s="94"/>
      <c r="F825" s="95">
        <f>+D825+E825</f>
        <v>0</v>
      </c>
      <c r="G825" s="94"/>
      <c r="H825" s="94"/>
      <c r="I825" s="95">
        <f>+G825+H825+J825</f>
        <v>0</v>
      </c>
      <c r="J825" s="94"/>
      <c r="K825" s="111">
        <f t="shared" si="398"/>
        <v>0</v>
      </c>
    </row>
    <row r="826" spans="2:11">
      <c r="B826" s="114">
        <v>7560</v>
      </c>
      <c r="C826" s="105" t="s">
        <v>804</v>
      </c>
      <c r="D826" s="89">
        <f t="shared" ref="D826:J826" si="416">D827</f>
        <v>0</v>
      </c>
      <c r="E826" s="89">
        <f t="shared" si="416"/>
        <v>0</v>
      </c>
      <c r="F826" s="89">
        <f t="shared" si="416"/>
        <v>0</v>
      </c>
      <c r="G826" s="89">
        <f t="shared" si="416"/>
        <v>0</v>
      </c>
      <c r="H826" s="89">
        <f t="shared" si="416"/>
        <v>0</v>
      </c>
      <c r="I826" s="89">
        <f t="shared" si="416"/>
        <v>0</v>
      </c>
      <c r="J826" s="89">
        <f t="shared" si="416"/>
        <v>0</v>
      </c>
      <c r="K826" s="90">
        <f t="shared" si="398"/>
        <v>0</v>
      </c>
    </row>
    <row r="827" spans="2:11">
      <c r="B827" s="115">
        <v>7561</v>
      </c>
      <c r="C827" s="110" t="s">
        <v>804</v>
      </c>
      <c r="D827" s="94"/>
      <c r="E827" s="94"/>
      <c r="F827" s="95">
        <f>+D827+E827</f>
        <v>0</v>
      </c>
      <c r="G827" s="94"/>
      <c r="H827" s="94"/>
      <c r="I827" s="95">
        <f>+G827+H827+J827</f>
        <v>0</v>
      </c>
      <c r="J827" s="94"/>
      <c r="K827" s="111">
        <f t="shared" si="398"/>
        <v>0</v>
      </c>
    </row>
    <row r="828" spans="2:11">
      <c r="B828" s="114">
        <v>7570</v>
      </c>
      <c r="C828" s="105" t="s">
        <v>805</v>
      </c>
      <c r="D828" s="89">
        <f t="shared" ref="D828:J828" si="417">D829</f>
        <v>0</v>
      </c>
      <c r="E828" s="89">
        <f t="shared" si="417"/>
        <v>0</v>
      </c>
      <c r="F828" s="89">
        <f t="shared" si="417"/>
        <v>0</v>
      </c>
      <c r="G828" s="89">
        <f t="shared" si="417"/>
        <v>0</v>
      </c>
      <c r="H828" s="89">
        <f t="shared" si="417"/>
        <v>0</v>
      </c>
      <c r="I828" s="89">
        <f t="shared" si="417"/>
        <v>0</v>
      </c>
      <c r="J828" s="89">
        <f t="shared" si="417"/>
        <v>0</v>
      </c>
      <c r="K828" s="90">
        <f t="shared" si="398"/>
        <v>0</v>
      </c>
    </row>
    <row r="829" spans="2:11">
      <c r="B829" s="115">
        <v>7571</v>
      </c>
      <c r="C829" s="110" t="s">
        <v>805</v>
      </c>
      <c r="D829" s="94"/>
      <c r="E829" s="94"/>
      <c r="F829" s="95">
        <f>+D829+E829</f>
        <v>0</v>
      </c>
      <c r="G829" s="94"/>
      <c r="H829" s="94"/>
      <c r="I829" s="95">
        <f>+G829+H829+J829</f>
        <v>0</v>
      </c>
      <c r="J829" s="94"/>
      <c r="K829" s="111">
        <f t="shared" si="398"/>
        <v>0</v>
      </c>
    </row>
    <row r="830" spans="2:11">
      <c r="B830" s="114">
        <v>7580</v>
      </c>
      <c r="C830" s="105" t="s">
        <v>806</v>
      </c>
      <c r="D830" s="89">
        <f t="shared" ref="D830:J830" si="418">D831</f>
        <v>0</v>
      </c>
      <c r="E830" s="89">
        <f t="shared" si="418"/>
        <v>0</v>
      </c>
      <c r="F830" s="89">
        <f t="shared" si="418"/>
        <v>0</v>
      </c>
      <c r="G830" s="89">
        <f t="shared" si="418"/>
        <v>0</v>
      </c>
      <c r="H830" s="89">
        <f t="shared" si="418"/>
        <v>0</v>
      </c>
      <c r="I830" s="89">
        <f t="shared" si="418"/>
        <v>0</v>
      </c>
      <c r="J830" s="89">
        <f t="shared" si="418"/>
        <v>0</v>
      </c>
      <c r="K830" s="90">
        <f t="shared" si="398"/>
        <v>0</v>
      </c>
    </row>
    <row r="831" spans="2:11">
      <c r="B831" s="115">
        <v>7581</v>
      </c>
      <c r="C831" s="110" t="s">
        <v>806</v>
      </c>
      <c r="D831" s="94"/>
      <c r="E831" s="94"/>
      <c r="F831" s="95">
        <f>+D831+E831</f>
        <v>0</v>
      </c>
      <c r="G831" s="94"/>
      <c r="H831" s="94"/>
      <c r="I831" s="95">
        <f>+G831+H831+J831</f>
        <v>0</v>
      </c>
      <c r="J831" s="94"/>
      <c r="K831" s="111">
        <f t="shared" si="398"/>
        <v>0</v>
      </c>
    </row>
    <row r="832" spans="2:11">
      <c r="B832" s="114">
        <v>7590</v>
      </c>
      <c r="C832" s="105" t="s">
        <v>807</v>
      </c>
      <c r="D832" s="89">
        <f t="shared" ref="D832:J832" si="419">D833</f>
        <v>0</v>
      </c>
      <c r="E832" s="89">
        <f t="shared" si="419"/>
        <v>0</v>
      </c>
      <c r="F832" s="89">
        <f t="shared" si="419"/>
        <v>0</v>
      </c>
      <c r="G832" s="89">
        <f t="shared" si="419"/>
        <v>0</v>
      </c>
      <c r="H832" s="89">
        <f t="shared" si="419"/>
        <v>0</v>
      </c>
      <c r="I832" s="89">
        <f t="shared" si="419"/>
        <v>0</v>
      </c>
      <c r="J832" s="89">
        <f t="shared" si="419"/>
        <v>0</v>
      </c>
      <c r="K832" s="90">
        <f t="shared" si="398"/>
        <v>0</v>
      </c>
    </row>
    <row r="833" spans="2:11">
      <c r="B833" s="115">
        <v>7591</v>
      </c>
      <c r="C833" s="110" t="s">
        <v>807</v>
      </c>
      <c r="D833" s="94"/>
      <c r="E833" s="94"/>
      <c r="F833" s="95">
        <f>+D833+E833</f>
        <v>0</v>
      </c>
      <c r="G833" s="94"/>
      <c r="H833" s="94"/>
      <c r="I833" s="95">
        <f>+G833+H833+J833</f>
        <v>0</v>
      </c>
      <c r="J833" s="94"/>
      <c r="K833" s="111">
        <f t="shared" si="398"/>
        <v>0</v>
      </c>
    </row>
    <row r="834" spans="2:11">
      <c r="B834" s="114">
        <v>7600</v>
      </c>
      <c r="C834" s="107" t="s">
        <v>808</v>
      </c>
      <c r="D834" s="89">
        <f t="shared" ref="D834:J834" si="420">D835+D837</f>
        <v>0</v>
      </c>
      <c r="E834" s="89">
        <f t="shared" si="420"/>
        <v>0</v>
      </c>
      <c r="F834" s="89">
        <f t="shared" si="420"/>
        <v>0</v>
      </c>
      <c r="G834" s="89">
        <f t="shared" si="420"/>
        <v>0</v>
      </c>
      <c r="H834" s="89">
        <f t="shared" si="420"/>
        <v>0</v>
      </c>
      <c r="I834" s="89">
        <f t="shared" si="420"/>
        <v>0</v>
      </c>
      <c r="J834" s="89">
        <f t="shared" si="420"/>
        <v>0</v>
      </c>
      <c r="K834" s="90">
        <f t="shared" si="398"/>
        <v>0</v>
      </c>
    </row>
    <row r="835" spans="2:11">
      <c r="B835" s="114">
        <v>7610</v>
      </c>
      <c r="C835" s="105" t="s">
        <v>809</v>
      </c>
      <c r="D835" s="89">
        <f t="shared" ref="D835:J835" si="421">D836</f>
        <v>0</v>
      </c>
      <c r="E835" s="89">
        <f t="shared" si="421"/>
        <v>0</v>
      </c>
      <c r="F835" s="89">
        <f t="shared" si="421"/>
        <v>0</v>
      </c>
      <c r="G835" s="89">
        <f t="shared" si="421"/>
        <v>0</v>
      </c>
      <c r="H835" s="89">
        <f t="shared" si="421"/>
        <v>0</v>
      </c>
      <c r="I835" s="89">
        <f t="shared" si="421"/>
        <v>0</v>
      </c>
      <c r="J835" s="89">
        <f t="shared" si="421"/>
        <v>0</v>
      </c>
      <c r="K835" s="90">
        <f t="shared" si="398"/>
        <v>0</v>
      </c>
    </row>
    <row r="836" spans="2:11">
      <c r="B836" s="115">
        <v>7611</v>
      </c>
      <c r="C836" s="110" t="s">
        <v>809</v>
      </c>
      <c r="D836" s="94"/>
      <c r="E836" s="94"/>
      <c r="F836" s="95">
        <f>+D836+E836</f>
        <v>0</v>
      </c>
      <c r="G836" s="94"/>
      <c r="H836" s="94"/>
      <c r="I836" s="95">
        <f>+G836+H836+J836</f>
        <v>0</v>
      </c>
      <c r="J836" s="94"/>
      <c r="K836" s="111">
        <f t="shared" si="398"/>
        <v>0</v>
      </c>
    </row>
    <row r="837" spans="2:11" ht="12.75" customHeight="1">
      <c r="B837" s="114">
        <v>7620</v>
      </c>
      <c r="C837" s="105" t="s">
        <v>810</v>
      </c>
      <c r="D837" s="89">
        <f t="shared" ref="D837:J837" si="422">D838</f>
        <v>0</v>
      </c>
      <c r="E837" s="89">
        <f t="shared" si="422"/>
        <v>0</v>
      </c>
      <c r="F837" s="89">
        <f t="shared" si="422"/>
        <v>0</v>
      </c>
      <c r="G837" s="89">
        <f t="shared" si="422"/>
        <v>0</v>
      </c>
      <c r="H837" s="89">
        <f t="shared" si="422"/>
        <v>0</v>
      </c>
      <c r="I837" s="89">
        <f t="shared" si="422"/>
        <v>0</v>
      </c>
      <c r="J837" s="89">
        <f t="shared" si="422"/>
        <v>0</v>
      </c>
      <c r="K837" s="90">
        <f t="shared" si="398"/>
        <v>0</v>
      </c>
    </row>
    <row r="838" spans="2:11">
      <c r="B838" s="115">
        <v>7621</v>
      </c>
      <c r="C838" s="110" t="s">
        <v>810</v>
      </c>
      <c r="D838" s="94"/>
      <c r="E838" s="94"/>
      <c r="F838" s="95">
        <f>+D838+E838</f>
        <v>0</v>
      </c>
      <c r="G838" s="94"/>
      <c r="H838" s="94"/>
      <c r="I838" s="95">
        <f>+G838+H838+J838</f>
        <v>0</v>
      </c>
      <c r="J838" s="94"/>
      <c r="K838" s="111">
        <f t="shared" si="398"/>
        <v>0</v>
      </c>
    </row>
    <row r="839" spans="2:11">
      <c r="B839" s="114">
        <v>7900</v>
      </c>
      <c r="C839" s="99" t="s">
        <v>811</v>
      </c>
      <c r="D839" s="89">
        <f t="shared" ref="D839:J839" si="423">D840+D842+D844</f>
        <v>0</v>
      </c>
      <c r="E839" s="89">
        <f t="shared" si="423"/>
        <v>0</v>
      </c>
      <c r="F839" s="89">
        <f t="shared" si="423"/>
        <v>0</v>
      </c>
      <c r="G839" s="89">
        <f t="shared" si="423"/>
        <v>0</v>
      </c>
      <c r="H839" s="89">
        <f t="shared" si="423"/>
        <v>0</v>
      </c>
      <c r="I839" s="89">
        <f t="shared" si="423"/>
        <v>0</v>
      </c>
      <c r="J839" s="89">
        <f t="shared" si="423"/>
        <v>0</v>
      </c>
      <c r="K839" s="90">
        <f t="shared" si="398"/>
        <v>0</v>
      </c>
    </row>
    <row r="840" spans="2:11">
      <c r="B840" s="114">
        <v>7910</v>
      </c>
      <c r="C840" s="105" t="s">
        <v>812</v>
      </c>
      <c r="D840" s="89">
        <f t="shared" ref="D840:J840" si="424">D841</f>
        <v>0</v>
      </c>
      <c r="E840" s="89">
        <f t="shared" si="424"/>
        <v>0</v>
      </c>
      <c r="F840" s="89">
        <f t="shared" si="424"/>
        <v>0</v>
      </c>
      <c r="G840" s="89">
        <f t="shared" si="424"/>
        <v>0</v>
      </c>
      <c r="H840" s="89">
        <f t="shared" si="424"/>
        <v>0</v>
      </c>
      <c r="I840" s="89">
        <f t="shared" si="424"/>
        <v>0</v>
      </c>
      <c r="J840" s="89">
        <f t="shared" si="424"/>
        <v>0</v>
      </c>
      <c r="K840" s="90">
        <f t="shared" si="398"/>
        <v>0</v>
      </c>
    </row>
    <row r="841" spans="2:11">
      <c r="B841" s="115">
        <v>7911</v>
      </c>
      <c r="C841" s="110" t="s">
        <v>812</v>
      </c>
      <c r="D841" s="94"/>
      <c r="E841" s="94"/>
      <c r="F841" s="95">
        <f>+D841+E841</f>
        <v>0</v>
      </c>
      <c r="G841" s="94"/>
      <c r="H841" s="94"/>
      <c r="I841" s="95">
        <f>+G841+H841+J841</f>
        <v>0</v>
      </c>
      <c r="J841" s="94"/>
      <c r="K841" s="111">
        <f t="shared" si="398"/>
        <v>0</v>
      </c>
    </row>
    <row r="842" spans="2:11">
      <c r="B842" s="114">
        <v>7920</v>
      </c>
      <c r="C842" s="105" t="s">
        <v>813</v>
      </c>
      <c r="D842" s="89">
        <f>+D843</f>
        <v>0</v>
      </c>
      <c r="E842" s="89">
        <f>+E843</f>
        <v>0</v>
      </c>
      <c r="F842" s="89">
        <f>F843</f>
        <v>0</v>
      </c>
      <c r="G842" s="89">
        <f>G843</f>
        <v>0</v>
      </c>
      <c r="H842" s="89">
        <f>H843</f>
        <v>0</v>
      </c>
      <c r="I842" s="89">
        <f>I843</f>
        <v>0</v>
      </c>
      <c r="J842" s="89">
        <f>J843</f>
        <v>0</v>
      </c>
      <c r="K842" s="90">
        <f t="shared" si="398"/>
        <v>0</v>
      </c>
    </row>
    <row r="843" spans="2:11">
      <c r="B843" s="115">
        <v>7921</v>
      </c>
      <c r="C843" s="110" t="s">
        <v>813</v>
      </c>
      <c r="D843" s="94"/>
      <c r="E843" s="94"/>
      <c r="F843" s="95">
        <f>+D843+E843</f>
        <v>0</v>
      </c>
      <c r="G843" s="94"/>
      <c r="H843" s="94"/>
      <c r="I843" s="95">
        <f>+G843+H843+J843</f>
        <v>0</v>
      </c>
      <c r="J843" s="94"/>
      <c r="K843" s="111">
        <f t="shared" si="398"/>
        <v>0</v>
      </c>
    </row>
    <row r="844" spans="2:11">
      <c r="B844" s="114">
        <v>7990</v>
      </c>
      <c r="C844" s="105" t="s">
        <v>814</v>
      </c>
      <c r="D844" s="89">
        <f t="shared" ref="D844:J844" si="425">D845</f>
        <v>0</v>
      </c>
      <c r="E844" s="89">
        <f t="shared" si="425"/>
        <v>0</v>
      </c>
      <c r="F844" s="89">
        <f t="shared" si="425"/>
        <v>0</v>
      </c>
      <c r="G844" s="89">
        <f t="shared" si="425"/>
        <v>0</v>
      </c>
      <c r="H844" s="89">
        <f t="shared" si="425"/>
        <v>0</v>
      </c>
      <c r="I844" s="89">
        <f t="shared" si="425"/>
        <v>0</v>
      </c>
      <c r="J844" s="89">
        <f t="shared" si="425"/>
        <v>0</v>
      </c>
      <c r="K844" s="90">
        <f t="shared" si="398"/>
        <v>0</v>
      </c>
    </row>
    <row r="845" spans="2:11">
      <c r="B845" s="115">
        <v>7991</v>
      </c>
      <c r="C845" s="110" t="s">
        <v>814</v>
      </c>
      <c r="D845" s="94"/>
      <c r="E845" s="94"/>
      <c r="F845" s="95">
        <f>+D845+E845</f>
        <v>0</v>
      </c>
      <c r="G845" s="94"/>
      <c r="H845" s="94"/>
      <c r="I845" s="95">
        <f>+G845+H845+J845</f>
        <v>0</v>
      </c>
      <c r="J845" s="94"/>
      <c r="K845" s="111">
        <f t="shared" si="398"/>
        <v>0</v>
      </c>
    </row>
    <row r="846" spans="2:11">
      <c r="B846" s="87" t="s">
        <v>335</v>
      </c>
      <c r="C846" s="104"/>
      <c r="D846" s="89">
        <f t="shared" ref="D846:J846" si="426">D753+D762+D781+D796+D815+D834+D839</f>
        <v>0</v>
      </c>
      <c r="E846" s="89">
        <f t="shared" si="426"/>
        <v>0</v>
      </c>
      <c r="F846" s="89">
        <f t="shared" si="426"/>
        <v>0</v>
      </c>
      <c r="G846" s="89">
        <f t="shared" si="426"/>
        <v>0</v>
      </c>
      <c r="H846" s="89">
        <f t="shared" si="426"/>
        <v>0</v>
      </c>
      <c r="I846" s="89">
        <f t="shared" si="426"/>
        <v>0</v>
      </c>
      <c r="J846" s="89">
        <f t="shared" si="426"/>
        <v>0</v>
      </c>
      <c r="K846" s="90">
        <f>F846-I846</f>
        <v>0</v>
      </c>
    </row>
    <row r="847" spans="2:11">
      <c r="B847" s="114">
        <v>8000</v>
      </c>
      <c r="C847" s="99" t="s">
        <v>2</v>
      </c>
      <c r="D847" s="89">
        <f>D848+D862+D874</f>
        <v>0</v>
      </c>
      <c r="E847" s="89">
        <f t="shared" ref="E847:J847" si="427">E848+E862+E874</f>
        <v>0</v>
      </c>
      <c r="F847" s="89">
        <f t="shared" si="427"/>
        <v>0</v>
      </c>
      <c r="G847" s="89">
        <f t="shared" si="427"/>
        <v>0</v>
      </c>
      <c r="H847" s="89">
        <f t="shared" si="427"/>
        <v>0</v>
      </c>
      <c r="I847" s="89">
        <f t="shared" si="427"/>
        <v>0</v>
      </c>
      <c r="J847" s="89">
        <f t="shared" si="427"/>
        <v>0</v>
      </c>
      <c r="K847" s="90">
        <f>F847-I847</f>
        <v>0</v>
      </c>
    </row>
    <row r="848" spans="2:11">
      <c r="B848" s="114">
        <v>8100</v>
      </c>
      <c r="C848" s="99" t="s">
        <v>24</v>
      </c>
      <c r="D848" s="89">
        <f t="shared" ref="D848:J848" si="428">D849+D851+D853+D856+D858+D860</f>
        <v>0</v>
      </c>
      <c r="E848" s="89">
        <f t="shared" si="428"/>
        <v>0</v>
      </c>
      <c r="F848" s="89">
        <f t="shared" si="428"/>
        <v>0</v>
      </c>
      <c r="G848" s="89">
        <f t="shared" si="428"/>
        <v>0</v>
      </c>
      <c r="H848" s="89">
        <f t="shared" si="428"/>
        <v>0</v>
      </c>
      <c r="I848" s="89">
        <f t="shared" si="428"/>
        <v>0</v>
      </c>
      <c r="J848" s="89">
        <f t="shared" si="428"/>
        <v>0</v>
      </c>
      <c r="K848" s="90">
        <f t="shared" ref="K848:K911" si="429">F848-I848</f>
        <v>0</v>
      </c>
    </row>
    <row r="849" spans="1:11">
      <c r="B849" s="114">
        <v>8110</v>
      </c>
      <c r="C849" s="105" t="s">
        <v>155</v>
      </c>
      <c r="D849" s="89">
        <f t="shared" ref="D849:J849" si="430">D850</f>
        <v>0</v>
      </c>
      <c r="E849" s="89">
        <f t="shared" si="430"/>
        <v>0</v>
      </c>
      <c r="F849" s="89">
        <f t="shared" si="430"/>
        <v>0</v>
      </c>
      <c r="G849" s="89">
        <f t="shared" si="430"/>
        <v>0</v>
      </c>
      <c r="H849" s="89">
        <f t="shared" si="430"/>
        <v>0</v>
      </c>
      <c r="I849" s="89">
        <f t="shared" si="430"/>
        <v>0</v>
      </c>
      <c r="J849" s="89">
        <f t="shared" si="430"/>
        <v>0</v>
      </c>
      <c r="K849" s="90">
        <f t="shared" si="429"/>
        <v>0</v>
      </c>
    </row>
    <row r="850" spans="1:11">
      <c r="B850" s="115">
        <v>8111</v>
      </c>
      <c r="C850" s="110" t="s">
        <v>155</v>
      </c>
      <c r="D850" s="94"/>
      <c r="E850" s="94"/>
      <c r="F850" s="95">
        <f t="shared" ref="F850:F855" si="431">+D850+E850</f>
        <v>0</v>
      </c>
      <c r="G850" s="94"/>
      <c r="H850" s="94"/>
      <c r="I850" s="95">
        <f>+G850+H850+J850</f>
        <v>0</v>
      </c>
      <c r="J850" s="94"/>
      <c r="K850" s="111">
        <f t="shared" si="429"/>
        <v>0</v>
      </c>
    </row>
    <row r="851" spans="1:11">
      <c r="B851" s="114">
        <v>8120</v>
      </c>
      <c r="C851" s="105" t="s">
        <v>815</v>
      </c>
      <c r="D851" s="89">
        <f t="shared" ref="D851:J851" si="432">D852</f>
        <v>0</v>
      </c>
      <c r="E851" s="89">
        <f t="shared" si="432"/>
        <v>0</v>
      </c>
      <c r="F851" s="89">
        <f t="shared" si="432"/>
        <v>0</v>
      </c>
      <c r="G851" s="89">
        <f t="shared" si="432"/>
        <v>0</v>
      </c>
      <c r="H851" s="89">
        <f t="shared" si="432"/>
        <v>0</v>
      </c>
      <c r="I851" s="89">
        <f t="shared" si="432"/>
        <v>0</v>
      </c>
      <c r="J851" s="89">
        <f t="shared" si="432"/>
        <v>0</v>
      </c>
      <c r="K851" s="90">
        <f t="shared" si="429"/>
        <v>0</v>
      </c>
    </row>
    <row r="852" spans="1:11">
      <c r="B852" s="115">
        <v>8121</v>
      </c>
      <c r="C852" s="110" t="s">
        <v>815</v>
      </c>
      <c r="D852" s="94"/>
      <c r="E852" s="94"/>
      <c r="F852" s="95">
        <f t="shared" si="431"/>
        <v>0</v>
      </c>
      <c r="G852" s="94"/>
      <c r="H852" s="94"/>
      <c r="I852" s="95">
        <f>+G852+H852+J852</f>
        <v>0</v>
      </c>
      <c r="J852" s="94"/>
      <c r="K852" s="111">
        <f t="shared" si="429"/>
        <v>0</v>
      </c>
    </row>
    <row r="853" spans="1:11">
      <c r="B853" s="114">
        <v>8130</v>
      </c>
      <c r="C853" s="105" t="s">
        <v>816</v>
      </c>
      <c r="D853" s="89">
        <f t="shared" ref="D853:J853" si="433">D854+D855</f>
        <v>0</v>
      </c>
      <c r="E853" s="89">
        <f t="shared" si="433"/>
        <v>0</v>
      </c>
      <c r="F853" s="89">
        <f t="shared" si="433"/>
        <v>0</v>
      </c>
      <c r="G853" s="89">
        <f t="shared" si="433"/>
        <v>0</v>
      </c>
      <c r="H853" s="89">
        <f t="shared" si="433"/>
        <v>0</v>
      </c>
      <c r="I853" s="89">
        <f t="shared" si="433"/>
        <v>0</v>
      </c>
      <c r="J853" s="89">
        <f t="shared" si="433"/>
        <v>0</v>
      </c>
      <c r="K853" s="90">
        <f t="shared" si="429"/>
        <v>0</v>
      </c>
    </row>
    <row r="854" spans="1:11" ht="13.5" customHeight="1">
      <c r="A854" s="100"/>
      <c r="B854" s="115">
        <v>8131</v>
      </c>
      <c r="C854" s="110" t="s">
        <v>817</v>
      </c>
      <c r="D854" s="94"/>
      <c r="E854" s="94"/>
      <c r="F854" s="95">
        <f t="shared" si="431"/>
        <v>0</v>
      </c>
      <c r="G854" s="94"/>
      <c r="H854" s="94"/>
      <c r="I854" s="95">
        <f>+G854+H854+J854</f>
        <v>0</v>
      </c>
      <c r="J854" s="94"/>
      <c r="K854" s="90">
        <f t="shared" si="429"/>
        <v>0</v>
      </c>
    </row>
    <row r="855" spans="1:11">
      <c r="B855" s="115">
        <v>8132</v>
      </c>
      <c r="C855" s="110" t="s">
        <v>818</v>
      </c>
      <c r="D855" s="94"/>
      <c r="E855" s="94"/>
      <c r="F855" s="95">
        <f t="shared" si="431"/>
        <v>0</v>
      </c>
      <c r="G855" s="94"/>
      <c r="H855" s="94"/>
      <c r="I855" s="95">
        <f>+G855+H855+J855</f>
        <v>0</v>
      </c>
      <c r="J855" s="94"/>
      <c r="K855" s="111">
        <f t="shared" si="429"/>
        <v>0</v>
      </c>
    </row>
    <row r="856" spans="1:11" ht="14.25" customHeight="1">
      <c r="B856" s="114">
        <v>8140</v>
      </c>
      <c r="C856" s="105" t="s">
        <v>819</v>
      </c>
      <c r="D856" s="89">
        <f t="shared" ref="D856:J856" si="434">D857</f>
        <v>0</v>
      </c>
      <c r="E856" s="89">
        <f t="shared" si="434"/>
        <v>0</v>
      </c>
      <c r="F856" s="89">
        <f t="shared" si="434"/>
        <v>0</v>
      </c>
      <c r="G856" s="89">
        <f t="shared" si="434"/>
        <v>0</v>
      </c>
      <c r="H856" s="89">
        <f t="shared" si="434"/>
        <v>0</v>
      </c>
      <c r="I856" s="89">
        <f t="shared" si="434"/>
        <v>0</v>
      </c>
      <c r="J856" s="89">
        <f t="shared" si="434"/>
        <v>0</v>
      </c>
      <c r="K856" s="90">
        <f t="shared" si="429"/>
        <v>0</v>
      </c>
    </row>
    <row r="857" spans="1:11">
      <c r="B857" s="120">
        <v>8141</v>
      </c>
      <c r="C857" s="110" t="s">
        <v>819</v>
      </c>
      <c r="D857" s="94"/>
      <c r="E857" s="94"/>
      <c r="F857" s="95">
        <f>+D857+E857</f>
        <v>0</v>
      </c>
      <c r="G857" s="94"/>
      <c r="H857" s="94"/>
      <c r="I857" s="95">
        <f>+G857+H857+J857</f>
        <v>0</v>
      </c>
      <c r="J857" s="94"/>
      <c r="K857" s="111">
        <f t="shared" si="429"/>
        <v>0</v>
      </c>
    </row>
    <row r="858" spans="1:11">
      <c r="B858" s="114">
        <v>8150</v>
      </c>
      <c r="C858" s="105" t="s">
        <v>820</v>
      </c>
      <c r="D858" s="89">
        <f t="shared" ref="D858:J858" si="435">D859</f>
        <v>0</v>
      </c>
      <c r="E858" s="89">
        <f t="shared" si="435"/>
        <v>0</v>
      </c>
      <c r="F858" s="89">
        <f t="shared" si="435"/>
        <v>0</v>
      </c>
      <c r="G858" s="89">
        <f t="shared" si="435"/>
        <v>0</v>
      </c>
      <c r="H858" s="89">
        <f t="shared" si="435"/>
        <v>0</v>
      </c>
      <c r="I858" s="89">
        <f t="shared" si="435"/>
        <v>0</v>
      </c>
      <c r="J858" s="89">
        <f t="shared" si="435"/>
        <v>0</v>
      </c>
      <c r="K858" s="90">
        <f t="shared" si="429"/>
        <v>0</v>
      </c>
    </row>
    <row r="859" spans="1:11">
      <c r="B859" s="115">
        <v>8151</v>
      </c>
      <c r="C859" s="110" t="s">
        <v>820</v>
      </c>
      <c r="D859" s="94"/>
      <c r="E859" s="94"/>
      <c r="F859" s="95">
        <f>+D859+E859</f>
        <v>0</v>
      </c>
      <c r="G859" s="94"/>
      <c r="H859" s="94"/>
      <c r="I859" s="95">
        <f>+G859+H859+J859</f>
        <v>0</v>
      </c>
      <c r="J859" s="94"/>
      <c r="K859" s="111">
        <f t="shared" si="429"/>
        <v>0</v>
      </c>
    </row>
    <row r="860" spans="1:11">
      <c r="B860" s="114">
        <v>8160</v>
      </c>
      <c r="C860" s="105" t="s">
        <v>821</v>
      </c>
      <c r="D860" s="89">
        <f t="shared" ref="D860:J860" si="436">D861</f>
        <v>0</v>
      </c>
      <c r="E860" s="89">
        <f t="shared" si="436"/>
        <v>0</v>
      </c>
      <c r="F860" s="89">
        <f t="shared" si="436"/>
        <v>0</v>
      </c>
      <c r="G860" s="89">
        <f t="shared" si="436"/>
        <v>0</v>
      </c>
      <c r="H860" s="89">
        <f t="shared" si="436"/>
        <v>0</v>
      </c>
      <c r="I860" s="89">
        <f t="shared" si="436"/>
        <v>0</v>
      </c>
      <c r="J860" s="89">
        <f t="shared" si="436"/>
        <v>0</v>
      </c>
      <c r="K860" s="90">
        <f t="shared" si="429"/>
        <v>0</v>
      </c>
    </row>
    <row r="861" spans="1:11">
      <c r="B861" s="115">
        <v>8161</v>
      </c>
      <c r="C861" s="110" t="s">
        <v>821</v>
      </c>
      <c r="D861" s="94"/>
      <c r="E861" s="94"/>
      <c r="F861" s="95">
        <f>+D861+E861</f>
        <v>0</v>
      </c>
      <c r="G861" s="94"/>
      <c r="H861" s="94"/>
      <c r="I861" s="95">
        <f>+G861+H861+J861</f>
        <v>0</v>
      </c>
      <c r="J861" s="94"/>
      <c r="K861" s="111">
        <f t="shared" si="429"/>
        <v>0</v>
      </c>
    </row>
    <row r="862" spans="1:11" ht="13.5" customHeight="1">
      <c r="B862" s="114">
        <v>8300</v>
      </c>
      <c r="C862" s="118" t="s">
        <v>25</v>
      </c>
      <c r="D862" s="89">
        <f t="shared" ref="D862:J862" si="437">D863+D865+D867+D870+D872</f>
        <v>0</v>
      </c>
      <c r="E862" s="89">
        <f t="shared" si="437"/>
        <v>0</v>
      </c>
      <c r="F862" s="89">
        <f t="shared" si="437"/>
        <v>0</v>
      </c>
      <c r="G862" s="89">
        <f t="shared" si="437"/>
        <v>0</v>
      </c>
      <c r="H862" s="89">
        <f t="shared" si="437"/>
        <v>0</v>
      </c>
      <c r="I862" s="89">
        <f t="shared" si="437"/>
        <v>0</v>
      </c>
      <c r="J862" s="89">
        <f t="shared" si="437"/>
        <v>0</v>
      </c>
      <c r="K862" s="90">
        <f t="shared" si="429"/>
        <v>0</v>
      </c>
    </row>
    <row r="863" spans="1:11" ht="12.75" customHeight="1">
      <c r="B863" s="114">
        <v>8310</v>
      </c>
      <c r="C863" s="105" t="s">
        <v>822</v>
      </c>
      <c r="D863" s="89">
        <f t="shared" ref="D863:J863" si="438">D864</f>
        <v>0</v>
      </c>
      <c r="E863" s="89">
        <f t="shared" si="438"/>
        <v>0</v>
      </c>
      <c r="F863" s="89">
        <f t="shared" si="438"/>
        <v>0</v>
      </c>
      <c r="G863" s="89">
        <f t="shared" si="438"/>
        <v>0</v>
      </c>
      <c r="H863" s="89">
        <f t="shared" si="438"/>
        <v>0</v>
      </c>
      <c r="I863" s="89">
        <f t="shared" si="438"/>
        <v>0</v>
      </c>
      <c r="J863" s="89">
        <f t="shared" si="438"/>
        <v>0</v>
      </c>
      <c r="K863" s="90">
        <f t="shared" si="429"/>
        <v>0</v>
      </c>
    </row>
    <row r="864" spans="1:11" ht="12.75" customHeight="1">
      <c r="B864" s="115">
        <v>8311</v>
      </c>
      <c r="C864" s="110" t="s">
        <v>822</v>
      </c>
      <c r="D864" s="94"/>
      <c r="E864" s="94"/>
      <c r="F864" s="95">
        <f t="shared" ref="F864:F869" si="439">+D864+E864</f>
        <v>0</v>
      </c>
      <c r="G864" s="94"/>
      <c r="H864" s="94"/>
      <c r="I864" s="95">
        <f>+G864+H864+J864</f>
        <v>0</v>
      </c>
      <c r="J864" s="94"/>
      <c r="K864" s="111">
        <f t="shared" si="429"/>
        <v>0</v>
      </c>
    </row>
    <row r="865" spans="2:11" ht="12.75" customHeight="1">
      <c r="B865" s="114">
        <v>8320</v>
      </c>
      <c r="C865" s="105" t="s">
        <v>823</v>
      </c>
      <c r="D865" s="89">
        <f t="shared" ref="D865:J865" si="440">D866</f>
        <v>0</v>
      </c>
      <c r="E865" s="89">
        <f t="shared" si="440"/>
        <v>0</v>
      </c>
      <c r="F865" s="89">
        <f t="shared" si="440"/>
        <v>0</v>
      </c>
      <c r="G865" s="89">
        <f t="shared" si="440"/>
        <v>0</v>
      </c>
      <c r="H865" s="89">
        <f t="shared" si="440"/>
        <v>0</v>
      </c>
      <c r="I865" s="89">
        <f t="shared" si="440"/>
        <v>0</v>
      </c>
      <c r="J865" s="89">
        <f t="shared" si="440"/>
        <v>0</v>
      </c>
      <c r="K865" s="90">
        <f t="shared" si="429"/>
        <v>0</v>
      </c>
    </row>
    <row r="866" spans="2:11" ht="12.75" customHeight="1">
      <c r="B866" s="115">
        <v>8321</v>
      </c>
      <c r="C866" s="110" t="s">
        <v>823</v>
      </c>
      <c r="D866" s="94"/>
      <c r="E866" s="94"/>
      <c r="F866" s="95">
        <f t="shared" si="439"/>
        <v>0</v>
      </c>
      <c r="G866" s="94"/>
      <c r="H866" s="94"/>
      <c r="I866" s="95">
        <f>+G866+H866+J866</f>
        <v>0</v>
      </c>
      <c r="J866" s="94"/>
      <c r="K866" s="111">
        <f t="shared" si="429"/>
        <v>0</v>
      </c>
    </row>
    <row r="867" spans="2:11" ht="12.75" customHeight="1">
      <c r="B867" s="114">
        <v>8330</v>
      </c>
      <c r="C867" s="105" t="s">
        <v>824</v>
      </c>
      <c r="D867" s="89">
        <f t="shared" ref="D867:J867" si="441">D868+D869</f>
        <v>0</v>
      </c>
      <c r="E867" s="89">
        <f t="shared" si="441"/>
        <v>0</v>
      </c>
      <c r="F867" s="89">
        <f t="shared" si="441"/>
        <v>0</v>
      </c>
      <c r="G867" s="89">
        <f t="shared" si="441"/>
        <v>0</v>
      </c>
      <c r="H867" s="89">
        <f t="shared" si="441"/>
        <v>0</v>
      </c>
      <c r="I867" s="89">
        <f t="shared" si="441"/>
        <v>0</v>
      </c>
      <c r="J867" s="89">
        <f t="shared" si="441"/>
        <v>0</v>
      </c>
      <c r="K867" s="90">
        <f t="shared" si="429"/>
        <v>0</v>
      </c>
    </row>
    <row r="868" spans="2:11" ht="24.75" customHeight="1">
      <c r="B868" s="115">
        <v>8331</v>
      </c>
      <c r="C868" s="110" t="s">
        <v>825</v>
      </c>
      <c r="D868" s="94"/>
      <c r="E868" s="94"/>
      <c r="F868" s="95">
        <f t="shared" si="439"/>
        <v>0</v>
      </c>
      <c r="G868" s="94"/>
      <c r="H868" s="94"/>
      <c r="I868" s="95">
        <f>+G868+H868+J868</f>
        <v>0</v>
      </c>
      <c r="J868" s="94"/>
      <c r="K868" s="111">
        <f t="shared" si="429"/>
        <v>0</v>
      </c>
    </row>
    <row r="869" spans="2:11" ht="22.5" customHeight="1">
      <c r="B869" s="115">
        <v>8332</v>
      </c>
      <c r="C869" s="93" t="s">
        <v>826</v>
      </c>
      <c r="D869" s="94"/>
      <c r="E869" s="94"/>
      <c r="F869" s="95">
        <f t="shared" si="439"/>
        <v>0</v>
      </c>
      <c r="G869" s="94"/>
      <c r="H869" s="94"/>
      <c r="I869" s="95">
        <f>+G869+H869+J869</f>
        <v>0</v>
      </c>
      <c r="J869" s="94"/>
      <c r="K869" s="111">
        <f t="shared" si="429"/>
        <v>0</v>
      </c>
    </row>
    <row r="870" spans="2:11" ht="14.25" customHeight="1">
      <c r="B870" s="114">
        <v>8340</v>
      </c>
      <c r="C870" s="105" t="s">
        <v>827</v>
      </c>
      <c r="D870" s="89">
        <f t="shared" ref="D870:J870" si="442">D871</f>
        <v>0</v>
      </c>
      <c r="E870" s="89">
        <f t="shared" si="442"/>
        <v>0</v>
      </c>
      <c r="F870" s="89">
        <f t="shared" si="442"/>
        <v>0</v>
      </c>
      <c r="G870" s="89">
        <f t="shared" si="442"/>
        <v>0</v>
      </c>
      <c r="H870" s="89">
        <f t="shared" si="442"/>
        <v>0</v>
      </c>
      <c r="I870" s="89">
        <f t="shared" si="442"/>
        <v>0</v>
      </c>
      <c r="J870" s="89">
        <f t="shared" si="442"/>
        <v>0</v>
      </c>
      <c r="K870" s="90">
        <f t="shared" si="429"/>
        <v>0</v>
      </c>
    </row>
    <row r="871" spans="2:11" ht="12.75" customHeight="1">
      <c r="B871" s="115">
        <v>8341</v>
      </c>
      <c r="C871" s="110" t="s">
        <v>827</v>
      </c>
      <c r="D871" s="94"/>
      <c r="E871" s="94"/>
      <c r="F871" s="95">
        <f>+D871+E871</f>
        <v>0</v>
      </c>
      <c r="G871" s="94"/>
      <c r="H871" s="94"/>
      <c r="I871" s="95">
        <f>+G871+H871+J871</f>
        <v>0</v>
      </c>
      <c r="J871" s="94"/>
      <c r="K871" s="111">
        <f t="shared" si="429"/>
        <v>0</v>
      </c>
    </row>
    <row r="872" spans="2:11" ht="22.5" customHeight="1">
      <c r="B872" s="114">
        <v>8350</v>
      </c>
      <c r="C872" s="105" t="s">
        <v>828</v>
      </c>
      <c r="D872" s="89">
        <f t="shared" ref="D872:J872" si="443">D873</f>
        <v>0</v>
      </c>
      <c r="E872" s="89">
        <f t="shared" si="443"/>
        <v>0</v>
      </c>
      <c r="F872" s="89">
        <f t="shared" si="443"/>
        <v>0</v>
      </c>
      <c r="G872" s="89">
        <f t="shared" si="443"/>
        <v>0</v>
      </c>
      <c r="H872" s="89">
        <f t="shared" si="443"/>
        <v>0</v>
      </c>
      <c r="I872" s="89">
        <f t="shared" si="443"/>
        <v>0</v>
      </c>
      <c r="J872" s="89">
        <f t="shared" si="443"/>
        <v>0</v>
      </c>
      <c r="K872" s="90">
        <f t="shared" si="429"/>
        <v>0</v>
      </c>
    </row>
    <row r="873" spans="2:11" ht="22.5" customHeight="1">
      <c r="B873" s="115">
        <v>8351</v>
      </c>
      <c r="C873" s="110" t="s">
        <v>828</v>
      </c>
      <c r="D873" s="94"/>
      <c r="E873" s="94"/>
      <c r="F873" s="95">
        <f>+D873+E873</f>
        <v>0</v>
      </c>
      <c r="G873" s="94"/>
      <c r="H873" s="94"/>
      <c r="I873" s="95">
        <f>+G873+H873+J873</f>
        <v>0</v>
      </c>
      <c r="J873" s="94"/>
      <c r="K873" s="111">
        <f t="shared" si="429"/>
        <v>0</v>
      </c>
    </row>
    <row r="874" spans="2:11" ht="12.75" customHeight="1">
      <c r="B874" s="114">
        <v>8500</v>
      </c>
      <c r="C874" s="117" t="s">
        <v>26</v>
      </c>
      <c r="D874" s="89">
        <f t="shared" ref="D874:J874" si="444">D875+D877+D879</f>
        <v>0</v>
      </c>
      <c r="E874" s="89">
        <f t="shared" si="444"/>
        <v>0</v>
      </c>
      <c r="F874" s="89">
        <f t="shared" si="444"/>
        <v>0</v>
      </c>
      <c r="G874" s="89">
        <f t="shared" si="444"/>
        <v>0</v>
      </c>
      <c r="H874" s="89">
        <f t="shared" si="444"/>
        <v>0</v>
      </c>
      <c r="I874" s="89">
        <f t="shared" si="444"/>
        <v>0</v>
      </c>
      <c r="J874" s="89">
        <f t="shared" si="444"/>
        <v>0</v>
      </c>
      <c r="K874" s="90">
        <f t="shared" si="429"/>
        <v>0</v>
      </c>
    </row>
    <row r="875" spans="2:11" ht="12.75" customHeight="1">
      <c r="B875" s="114">
        <v>8510</v>
      </c>
      <c r="C875" s="118" t="s">
        <v>829</v>
      </c>
      <c r="D875" s="89">
        <f t="shared" ref="D875:J875" si="445">D876</f>
        <v>0</v>
      </c>
      <c r="E875" s="89">
        <f t="shared" si="445"/>
        <v>0</v>
      </c>
      <c r="F875" s="89">
        <f t="shared" si="445"/>
        <v>0</v>
      </c>
      <c r="G875" s="89">
        <f t="shared" si="445"/>
        <v>0</v>
      </c>
      <c r="H875" s="89">
        <f t="shared" si="445"/>
        <v>0</v>
      </c>
      <c r="I875" s="89">
        <f t="shared" si="445"/>
        <v>0</v>
      </c>
      <c r="J875" s="89">
        <f t="shared" si="445"/>
        <v>0</v>
      </c>
      <c r="K875" s="90">
        <f t="shared" si="429"/>
        <v>0</v>
      </c>
    </row>
    <row r="876" spans="2:11" ht="12.75" customHeight="1">
      <c r="B876" s="115">
        <v>8511</v>
      </c>
      <c r="C876" s="110" t="s">
        <v>829</v>
      </c>
      <c r="D876" s="94"/>
      <c r="E876" s="94"/>
      <c r="F876" s="95">
        <f>+D876+E876</f>
        <v>0</v>
      </c>
      <c r="G876" s="94"/>
      <c r="H876" s="94"/>
      <c r="I876" s="95">
        <f>+G876+H876+J876</f>
        <v>0</v>
      </c>
      <c r="J876" s="94"/>
      <c r="K876" s="111">
        <f t="shared" si="429"/>
        <v>0</v>
      </c>
    </row>
    <row r="877" spans="2:11" ht="12.75" customHeight="1">
      <c r="B877" s="114">
        <v>8520</v>
      </c>
      <c r="C877" s="105" t="s">
        <v>830</v>
      </c>
      <c r="D877" s="89">
        <f t="shared" ref="D877:J877" si="446">D878</f>
        <v>0</v>
      </c>
      <c r="E877" s="89">
        <f t="shared" si="446"/>
        <v>0</v>
      </c>
      <c r="F877" s="89">
        <f t="shared" si="446"/>
        <v>0</v>
      </c>
      <c r="G877" s="89">
        <f t="shared" si="446"/>
        <v>0</v>
      </c>
      <c r="H877" s="89">
        <f t="shared" si="446"/>
        <v>0</v>
      </c>
      <c r="I877" s="89">
        <f t="shared" si="446"/>
        <v>0</v>
      </c>
      <c r="J877" s="89">
        <f t="shared" si="446"/>
        <v>0</v>
      </c>
      <c r="K877" s="90">
        <f t="shared" si="429"/>
        <v>0</v>
      </c>
    </row>
    <row r="878" spans="2:11" ht="12.75" customHeight="1">
      <c r="B878" s="115">
        <v>8521</v>
      </c>
      <c r="C878" s="110" t="s">
        <v>830</v>
      </c>
      <c r="D878" s="94"/>
      <c r="E878" s="94"/>
      <c r="F878" s="95">
        <f>+D878+E878</f>
        <v>0</v>
      </c>
      <c r="G878" s="94"/>
      <c r="H878" s="94"/>
      <c r="I878" s="95">
        <f>+G878+H878+J878</f>
        <v>0</v>
      </c>
      <c r="J878" s="94"/>
      <c r="K878" s="111">
        <f t="shared" si="429"/>
        <v>0</v>
      </c>
    </row>
    <row r="879" spans="2:11" ht="12.75" customHeight="1">
      <c r="B879" s="114">
        <v>8530</v>
      </c>
      <c r="C879" s="105" t="s">
        <v>227</v>
      </c>
      <c r="D879" s="89">
        <f t="shared" ref="D879:J879" si="447">D880</f>
        <v>0</v>
      </c>
      <c r="E879" s="89">
        <f t="shared" si="447"/>
        <v>0</v>
      </c>
      <c r="F879" s="89">
        <f t="shared" si="447"/>
        <v>0</v>
      </c>
      <c r="G879" s="89">
        <f t="shared" si="447"/>
        <v>0</v>
      </c>
      <c r="H879" s="89">
        <f t="shared" si="447"/>
        <v>0</v>
      </c>
      <c r="I879" s="89">
        <f t="shared" si="447"/>
        <v>0</v>
      </c>
      <c r="J879" s="89">
        <f t="shared" si="447"/>
        <v>0</v>
      </c>
      <c r="K879" s="90">
        <f t="shared" si="429"/>
        <v>0</v>
      </c>
    </row>
    <row r="880" spans="2:11" ht="12.75" customHeight="1">
      <c r="B880" s="115">
        <v>8531</v>
      </c>
      <c r="C880" s="110" t="s">
        <v>227</v>
      </c>
      <c r="D880" s="94"/>
      <c r="E880" s="94"/>
      <c r="F880" s="95">
        <f>+D880+E880</f>
        <v>0</v>
      </c>
      <c r="G880" s="94"/>
      <c r="H880" s="94"/>
      <c r="I880" s="95">
        <f>+G880+H880+J880</f>
        <v>0</v>
      </c>
      <c r="J880" s="94"/>
      <c r="K880" s="111">
        <f t="shared" si="429"/>
        <v>0</v>
      </c>
    </row>
    <row r="881" spans="2:11" ht="12.75" customHeight="1">
      <c r="B881" s="87" t="s">
        <v>335</v>
      </c>
      <c r="C881" s="104"/>
      <c r="D881" s="89">
        <f>+D848+D862+D874</f>
        <v>0</v>
      </c>
      <c r="E881" s="89">
        <f>+E848+E862+E874</f>
        <v>0</v>
      </c>
      <c r="F881" s="89">
        <f>+F848+F862+F874</f>
        <v>0</v>
      </c>
      <c r="G881" s="89">
        <f>G848+G862+G874</f>
        <v>0</v>
      </c>
      <c r="H881" s="89">
        <f>H848+H862+H874</f>
        <v>0</v>
      </c>
      <c r="I881" s="89">
        <f>I848+I862+I874</f>
        <v>0</v>
      </c>
      <c r="J881" s="89">
        <f>J848+J862+J874</f>
        <v>0</v>
      </c>
      <c r="K881" s="90">
        <f t="shared" si="429"/>
        <v>0</v>
      </c>
    </row>
    <row r="882" spans="2:11" ht="12.75" customHeight="1">
      <c r="B882" s="114">
        <v>9000</v>
      </c>
      <c r="C882" s="107" t="s">
        <v>3</v>
      </c>
      <c r="D882" s="89">
        <f>D883+D901+D918+D923+D928+D932+D937</f>
        <v>0</v>
      </c>
      <c r="E882" s="89">
        <f t="shared" ref="E882:J882" si="448">E883+E901+E918+E923+E928+E932+E937</f>
        <v>0</v>
      </c>
      <c r="F882" s="89">
        <f t="shared" si="448"/>
        <v>0</v>
      </c>
      <c r="G882" s="89">
        <f t="shared" si="448"/>
        <v>0</v>
      </c>
      <c r="H882" s="89">
        <f t="shared" si="448"/>
        <v>0</v>
      </c>
      <c r="I882" s="89">
        <f t="shared" si="448"/>
        <v>0</v>
      </c>
      <c r="J882" s="89">
        <f t="shared" si="448"/>
        <v>0</v>
      </c>
      <c r="K882" s="90">
        <f t="shared" si="429"/>
        <v>0</v>
      </c>
    </row>
    <row r="883" spans="2:11" ht="12.75" customHeight="1">
      <c r="B883" s="114">
        <v>9100</v>
      </c>
      <c r="C883" s="99" t="s">
        <v>831</v>
      </c>
      <c r="D883" s="89">
        <f t="shared" ref="D883:J883" si="449">D884+D887+D889+D891+D893+D895+D897+D899</f>
        <v>0</v>
      </c>
      <c r="E883" s="89">
        <f t="shared" si="449"/>
        <v>0</v>
      </c>
      <c r="F883" s="89">
        <f t="shared" si="449"/>
        <v>0</v>
      </c>
      <c r="G883" s="89">
        <f t="shared" si="449"/>
        <v>0</v>
      </c>
      <c r="H883" s="89">
        <f t="shared" si="449"/>
        <v>0</v>
      </c>
      <c r="I883" s="89">
        <f t="shared" si="449"/>
        <v>0</v>
      </c>
      <c r="J883" s="89">
        <f t="shared" si="449"/>
        <v>0</v>
      </c>
      <c r="K883" s="90">
        <f t="shared" si="429"/>
        <v>0</v>
      </c>
    </row>
    <row r="884" spans="2:11" ht="12.75" customHeight="1">
      <c r="B884" s="114">
        <v>9110</v>
      </c>
      <c r="C884" s="105" t="s">
        <v>832</v>
      </c>
      <c r="D884" s="89">
        <f t="shared" ref="D884:J884" si="450">D885+D886</f>
        <v>0</v>
      </c>
      <c r="E884" s="89">
        <f t="shared" si="450"/>
        <v>0</v>
      </c>
      <c r="F884" s="89">
        <f t="shared" si="450"/>
        <v>0</v>
      </c>
      <c r="G884" s="89">
        <f t="shared" si="450"/>
        <v>0</v>
      </c>
      <c r="H884" s="89">
        <f t="shared" si="450"/>
        <v>0</v>
      </c>
      <c r="I884" s="89">
        <f t="shared" si="450"/>
        <v>0</v>
      </c>
      <c r="J884" s="89">
        <f t="shared" si="450"/>
        <v>0</v>
      </c>
      <c r="K884" s="90">
        <f t="shared" si="429"/>
        <v>0</v>
      </c>
    </row>
    <row r="885" spans="2:11" ht="12.75" customHeight="1">
      <c r="B885" s="115">
        <v>9111</v>
      </c>
      <c r="C885" s="110" t="s">
        <v>833</v>
      </c>
      <c r="D885" s="94"/>
      <c r="E885" s="94"/>
      <c r="F885" s="95">
        <f>+D885+E885</f>
        <v>0</v>
      </c>
      <c r="G885" s="94"/>
      <c r="H885" s="94"/>
      <c r="I885" s="95">
        <f>+G885+H885+J885</f>
        <v>0</v>
      </c>
      <c r="J885" s="94"/>
      <c r="K885" s="111">
        <f t="shared" si="429"/>
        <v>0</v>
      </c>
    </row>
    <row r="886" spans="2:11" ht="12.75" customHeight="1">
      <c r="B886" s="115">
        <v>9112</v>
      </c>
      <c r="C886" s="110" t="s">
        <v>834</v>
      </c>
      <c r="D886" s="94"/>
      <c r="E886" s="94"/>
      <c r="F886" s="95">
        <f>+D886+E886</f>
        <v>0</v>
      </c>
      <c r="G886" s="94"/>
      <c r="H886" s="94"/>
      <c r="I886" s="95">
        <f>+G886+H886+J886</f>
        <v>0</v>
      </c>
      <c r="J886" s="94"/>
      <c r="K886" s="111">
        <f t="shared" si="429"/>
        <v>0</v>
      </c>
    </row>
    <row r="887" spans="2:11" ht="12.75" customHeight="1">
      <c r="B887" s="114">
        <v>9120</v>
      </c>
      <c r="C887" s="105" t="s">
        <v>835</v>
      </c>
      <c r="D887" s="89">
        <f t="shared" ref="D887:J887" si="451">D888</f>
        <v>0</v>
      </c>
      <c r="E887" s="89">
        <f t="shared" si="451"/>
        <v>0</v>
      </c>
      <c r="F887" s="89">
        <f t="shared" si="451"/>
        <v>0</v>
      </c>
      <c r="G887" s="89">
        <f t="shared" si="451"/>
        <v>0</v>
      </c>
      <c r="H887" s="89">
        <f t="shared" si="451"/>
        <v>0</v>
      </c>
      <c r="I887" s="89">
        <f t="shared" si="451"/>
        <v>0</v>
      </c>
      <c r="J887" s="89">
        <f t="shared" si="451"/>
        <v>0</v>
      </c>
      <c r="K887" s="90">
        <f t="shared" si="429"/>
        <v>0</v>
      </c>
    </row>
    <row r="888" spans="2:11" ht="12.75" customHeight="1">
      <c r="B888" s="115">
        <v>9121</v>
      </c>
      <c r="C888" s="110" t="s">
        <v>835</v>
      </c>
      <c r="D888" s="94"/>
      <c r="E888" s="94"/>
      <c r="F888" s="95">
        <f>+D888+E888</f>
        <v>0</v>
      </c>
      <c r="G888" s="94"/>
      <c r="H888" s="94"/>
      <c r="I888" s="95">
        <f>+G888+H888+J888</f>
        <v>0</v>
      </c>
      <c r="J888" s="94"/>
      <c r="K888" s="111">
        <f t="shared" si="429"/>
        <v>0</v>
      </c>
    </row>
    <row r="889" spans="2:11" ht="12.75" customHeight="1">
      <c r="B889" s="114">
        <v>9130</v>
      </c>
      <c r="C889" s="105" t="s">
        <v>836</v>
      </c>
      <c r="D889" s="89">
        <f t="shared" ref="D889:J889" si="452">D890</f>
        <v>0</v>
      </c>
      <c r="E889" s="89">
        <f t="shared" si="452"/>
        <v>0</v>
      </c>
      <c r="F889" s="89">
        <f t="shared" si="452"/>
        <v>0</v>
      </c>
      <c r="G889" s="89">
        <f t="shared" si="452"/>
        <v>0</v>
      </c>
      <c r="H889" s="89">
        <f t="shared" si="452"/>
        <v>0</v>
      </c>
      <c r="I889" s="89">
        <f t="shared" si="452"/>
        <v>0</v>
      </c>
      <c r="J889" s="89">
        <f t="shared" si="452"/>
        <v>0</v>
      </c>
      <c r="K889" s="90">
        <f t="shared" si="429"/>
        <v>0</v>
      </c>
    </row>
    <row r="890" spans="2:11" ht="12.75" customHeight="1">
      <c r="B890" s="115">
        <v>9131</v>
      </c>
      <c r="C890" s="110" t="s">
        <v>837</v>
      </c>
      <c r="D890" s="94"/>
      <c r="E890" s="94"/>
      <c r="F890" s="95">
        <f>+D890+E890</f>
        <v>0</v>
      </c>
      <c r="G890" s="94"/>
      <c r="H890" s="94"/>
      <c r="I890" s="95">
        <f>+G890+H890+J890</f>
        <v>0</v>
      </c>
      <c r="J890" s="94"/>
      <c r="K890" s="90">
        <f t="shared" si="429"/>
        <v>0</v>
      </c>
    </row>
    <row r="891" spans="2:11" ht="13.5" customHeight="1">
      <c r="B891" s="114">
        <v>9140</v>
      </c>
      <c r="C891" s="105" t="s">
        <v>838</v>
      </c>
      <c r="D891" s="89">
        <f t="shared" ref="D891:J891" si="453">D892</f>
        <v>0</v>
      </c>
      <c r="E891" s="89">
        <f t="shared" si="453"/>
        <v>0</v>
      </c>
      <c r="F891" s="89">
        <f t="shared" si="453"/>
        <v>0</v>
      </c>
      <c r="G891" s="89">
        <f t="shared" si="453"/>
        <v>0</v>
      </c>
      <c r="H891" s="89">
        <f t="shared" si="453"/>
        <v>0</v>
      </c>
      <c r="I891" s="89">
        <f t="shared" si="453"/>
        <v>0</v>
      </c>
      <c r="J891" s="89">
        <f t="shared" si="453"/>
        <v>0</v>
      </c>
      <c r="K891" s="90">
        <f t="shared" si="429"/>
        <v>0</v>
      </c>
    </row>
    <row r="892" spans="2:11" ht="12.75" customHeight="1">
      <c r="B892" s="115">
        <v>9141</v>
      </c>
      <c r="C892" s="110" t="s">
        <v>838</v>
      </c>
      <c r="D892" s="94"/>
      <c r="E892" s="94"/>
      <c r="F892" s="95">
        <f>+D892+E892</f>
        <v>0</v>
      </c>
      <c r="G892" s="94"/>
      <c r="H892" s="94"/>
      <c r="I892" s="95">
        <f>+G892+H892+J892</f>
        <v>0</v>
      </c>
      <c r="J892" s="94"/>
      <c r="K892" s="90">
        <f t="shared" si="429"/>
        <v>0</v>
      </c>
    </row>
    <row r="893" spans="2:11" ht="15" customHeight="1">
      <c r="B893" s="114">
        <v>9150</v>
      </c>
      <c r="C893" s="105" t="s">
        <v>839</v>
      </c>
      <c r="D893" s="89">
        <f t="shared" ref="D893:J893" si="454">D894</f>
        <v>0</v>
      </c>
      <c r="E893" s="89">
        <f t="shared" si="454"/>
        <v>0</v>
      </c>
      <c r="F893" s="89">
        <f t="shared" si="454"/>
        <v>0</v>
      </c>
      <c r="G893" s="89">
        <f t="shared" si="454"/>
        <v>0</v>
      </c>
      <c r="H893" s="89">
        <f t="shared" si="454"/>
        <v>0</v>
      </c>
      <c r="I893" s="89">
        <f t="shared" si="454"/>
        <v>0</v>
      </c>
      <c r="J893" s="89">
        <f t="shared" si="454"/>
        <v>0</v>
      </c>
      <c r="K893" s="90">
        <f t="shared" si="429"/>
        <v>0</v>
      </c>
    </row>
    <row r="894" spans="2:11" ht="12.75" customHeight="1">
      <c r="B894" s="115">
        <v>9151</v>
      </c>
      <c r="C894" s="110" t="s">
        <v>839</v>
      </c>
      <c r="D894" s="94"/>
      <c r="E894" s="94"/>
      <c r="F894" s="95">
        <f>+D894+E894</f>
        <v>0</v>
      </c>
      <c r="G894" s="94"/>
      <c r="H894" s="94"/>
      <c r="I894" s="95">
        <f>+G894+H894+J894</f>
        <v>0</v>
      </c>
      <c r="J894" s="94"/>
      <c r="K894" s="111">
        <f t="shared" si="429"/>
        <v>0</v>
      </c>
    </row>
    <row r="895" spans="2:11" ht="12.75" customHeight="1">
      <c r="B895" s="114">
        <v>9160</v>
      </c>
      <c r="C895" s="105" t="s">
        <v>840</v>
      </c>
      <c r="D895" s="89">
        <f t="shared" ref="D895:J895" si="455">D896</f>
        <v>0</v>
      </c>
      <c r="E895" s="89">
        <f t="shared" si="455"/>
        <v>0</v>
      </c>
      <c r="F895" s="89">
        <f t="shared" si="455"/>
        <v>0</v>
      </c>
      <c r="G895" s="89">
        <f t="shared" si="455"/>
        <v>0</v>
      </c>
      <c r="H895" s="89">
        <f t="shared" si="455"/>
        <v>0</v>
      </c>
      <c r="I895" s="89">
        <f t="shared" si="455"/>
        <v>0</v>
      </c>
      <c r="J895" s="89">
        <f t="shared" si="455"/>
        <v>0</v>
      </c>
      <c r="K895" s="90">
        <f t="shared" si="429"/>
        <v>0</v>
      </c>
    </row>
    <row r="896" spans="2:11" ht="12.75" customHeight="1">
      <c r="B896" s="115">
        <v>9161</v>
      </c>
      <c r="C896" s="110" t="s">
        <v>840</v>
      </c>
      <c r="D896" s="94"/>
      <c r="E896" s="94"/>
      <c r="F896" s="95">
        <f>+D896+E896</f>
        <v>0</v>
      </c>
      <c r="G896" s="94"/>
      <c r="H896" s="94"/>
      <c r="I896" s="95">
        <f>+G896+H896+J896</f>
        <v>0</v>
      </c>
      <c r="J896" s="94"/>
      <c r="K896" s="111">
        <f t="shared" si="429"/>
        <v>0</v>
      </c>
    </row>
    <row r="897" spans="2:11" ht="12.75" customHeight="1">
      <c r="B897" s="114">
        <v>9170</v>
      </c>
      <c r="C897" s="105" t="s">
        <v>841</v>
      </c>
      <c r="D897" s="89">
        <f>+D898</f>
        <v>0</v>
      </c>
      <c r="E897" s="89">
        <f>+E898</f>
        <v>0</v>
      </c>
      <c r="F897" s="89">
        <f>F898</f>
        <v>0</v>
      </c>
      <c r="G897" s="89">
        <f>G898</f>
        <v>0</v>
      </c>
      <c r="H897" s="89">
        <f>H898</f>
        <v>0</v>
      </c>
      <c r="I897" s="89">
        <f>I898</f>
        <v>0</v>
      </c>
      <c r="J897" s="89">
        <f>J898</f>
        <v>0</v>
      </c>
      <c r="K897" s="90">
        <f t="shared" si="429"/>
        <v>0</v>
      </c>
    </row>
    <row r="898" spans="2:11" ht="12.75" customHeight="1">
      <c r="B898" s="115">
        <v>9171</v>
      </c>
      <c r="C898" s="110" t="s">
        <v>841</v>
      </c>
      <c r="D898" s="94"/>
      <c r="E898" s="94"/>
      <c r="F898" s="95">
        <f>+D898+E898</f>
        <v>0</v>
      </c>
      <c r="G898" s="94"/>
      <c r="H898" s="94"/>
      <c r="I898" s="95">
        <f>+G898+H898+J898</f>
        <v>0</v>
      </c>
      <c r="J898" s="94"/>
      <c r="K898" s="111">
        <f t="shared" si="429"/>
        <v>0</v>
      </c>
    </row>
    <row r="899" spans="2:11" ht="12.75" customHeight="1">
      <c r="B899" s="114">
        <v>9180</v>
      </c>
      <c r="C899" s="105" t="s">
        <v>842</v>
      </c>
      <c r="D899" s="89">
        <f t="shared" ref="D899:J899" si="456">D900</f>
        <v>0</v>
      </c>
      <c r="E899" s="89">
        <f t="shared" si="456"/>
        <v>0</v>
      </c>
      <c r="F899" s="89">
        <f t="shared" si="456"/>
        <v>0</v>
      </c>
      <c r="G899" s="89">
        <f t="shared" si="456"/>
        <v>0</v>
      </c>
      <c r="H899" s="89">
        <f t="shared" si="456"/>
        <v>0</v>
      </c>
      <c r="I899" s="89">
        <f t="shared" si="456"/>
        <v>0</v>
      </c>
      <c r="J899" s="89">
        <f t="shared" si="456"/>
        <v>0</v>
      </c>
      <c r="K899" s="90">
        <f t="shared" si="429"/>
        <v>0</v>
      </c>
    </row>
    <row r="900" spans="2:11" ht="12.75" customHeight="1">
      <c r="B900" s="115">
        <v>9181</v>
      </c>
      <c r="C900" s="110" t="s">
        <v>842</v>
      </c>
      <c r="D900" s="94"/>
      <c r="E900" s="94"/>
      <c r="F900" s="95">
        <f>+D900+E900</f>
        <v>0</v>
      </c>
      <c r="G900" s="94"/>
      <c r="H900" s="94"/>
      <c r="I900" s="95">
        <f>+G900+H900+J900</f>
        <v>0</v>
      </c>
      <c r="J900" s="94"/>
      <c r="K900" s="111">
        <f t="shared" si="429"/>
        <v>0</v>
      </c>
    </row>
    <row r="901" spans="2:11" ht="12.75" customHeight="1">
      <c r="B901" s="114">
        <v>9200</v>
      </c>
      <c r="C901" s="99" t="s">
        <v>49</v>
      </c>
      <c r="D901" s="89">
        <f t="shared" ref="D901:J901" si="457">D902+D904+D906+D908+D910+D912+D914+D916</f>
        <v>0</v>
      </c>
      <c r="E901" s="89">
        <f t="shared" si="457"/>
        <v>0</v>
      </c>
      <c r="F901" s="89">
        <f t="shared" si="457"/>
        <v>0</v>
      </c>
      <c r="G901" s="89">
        <f t="shared" si="457"/>
        <v>0</v>
      </c>
      <c r="H901" s="89">
        <f t="shared" si="457"/>
        <v>0</v>
      </c>
      <c r="I901" s="89">
        <f t="shared" si="457"/>
        <v>0</v>
      </c>
      <c r="J901" s="89">
        <f t="shared" si="457"/>
        <v>0</v>
      </c>
      <c r="K901" s="90">
        <f t="shared" si="429"/>
        <v>0</v>
      </c>
    </row>
    <row r="902" spans="2:11" ht="12.75" customHeight="1">
      <c r="B902" s="114">
        <v>9210</v>
      </c>
      <c r="C902" s="105" t="s">
        <v>843</v>
      </c>
      <c r="D902" s="89">
        <f t="shared" ref="D902:J902" si="458">D903</f>
        <v>0</v>
      </c>
      <c r="E902" s="89">
        <f t="shared" si="458"/>
        <v>0</v>
      </c>
      <c r="F902" s="89">
        <f t="shared" si="458"/>
        <v>0</v>
      </c>
      <c r="G902" s="89">
        <f t="shared" si="458"/>
        <v>0</v>
      </c>
      <c r="H902" s="89">
        <f t="shared" si="458"/>
        <v>0</v>
      </c>
      <c r="I902" s="89">
        <f t="shared" si="458"/>
        <v>0</v>
      </c>
      <c r="J902" s="89">
        <f t="shared" si="458"/>
        <v>0</v>
      </c>
      <c r="K902" s="90">
        <f t="shared" si="429"/>
        <v>0</v>
      </c>
    </row>
    <row r="903" spans="2:11" ht="12.75" customHeight="1">
      <c r="B903" s="115">
        <v>9211</v>
      </c>
      <c r="C903" s="110" t="s">
        <v>844</v>
      </c>
      <c r="D903" s="94"/>
      <c r="E903" s="94"/>
      <c r="F903" s="95">
        <f>+D903+E903</f>
        <v>0</v>
      </c>
      <c r="G903" s="94"/>
      <c r="H903" s="94"/>
      <c r="I903" s="95">
        <f>+G903+H903+J903</f>
        <v>0</v>
      </c>
      <c r="J903" s="94"/>
      <c r="K903" s="90">
        <f t="shared" si="429"/>
        <v>0</v>
      </c>
    </row>
    <row r="904" spans="2:11">
      <c r="B904" s="114">
        <v>9220</v>
      </c>
      <c r="C904" s="105" t="s">
        <v>845</v>
      </c>
      <c r="D904" s="89">
        <f t="shared" ref="D904:J904" si="459">D905</f>
        <v>0</v>
      </c>
      <c r="E904" s="89">
        <f t="shared" si="459"/>
        <v>0</v>
      </c>
      <c r="F904" s="89">
        <f t="shared" si="459"/>
        <v>0</v>
      </c>
      <c r="G904" s="89">
        <f t="shared" si="459"/>
        <v>0</v>
      </c>
      <c r="H904" s="89">
        <f t="shared" si="459"/>
        <v>0</v>
      </c>
      <c r="I904" s="89">
        <f t="shared" si="459"/>
        <v>0</v>
      </c>
      <c r="J904" s="89">
        <f t="shared" si="459"/>
        <v>0</v>
      </c>
      <c r="K904" s="90">
        <f t="shared" si="429"/>
        <v>0</v>
      </c>
    </row>
    <row r="905" spans="2:11">
      <c r="B905" s="115">
        <v>9221</v>
      </c>
      <c r="C905" s="110" t="s">
        <v>845</v>
      </c>
      <c r="D905" s="94"/>
      <c r="E905" s="94"/>
      <c r="F905" s="95">
        <f>+D905+E905</f>
        <v>0</v>
      </c>
      <c r="G905" s="94"/>
      <c r="H905" s="94"/>
      <c r="I905" s="95">
        <f>+G905+H905+J905</f>
        <v>0</v>
      </c>
      <c r="J905" s="94"/>
      <c r="K905" s="111">
        <f t="shared" si="429"/>
        <v>0</v>
      </c>
    </row>
    <row r="906" spans="2:11">
      <c r="B906" s="114">
        <v>9230</v>
      </c>
      <c r="C906" s="105" t="s">
        <v>846</v>
      </c>
      <c r="D906" s="89">
        <f t="shared" ref="D906:J906" si="460">D907</f>
        <v>0</v>
      </c>
      <c r="E906" s="89">
        <f t="shared" si="460"/>
        <v>0</v>
      </c>
      <c r="F906" s="89">
        <f t="shared" si="460"/>
        <v>0</v>
      </c>
      <c r="G906" s="89">
        <f t="shared" si="460"/>
        <v>0</v>
      </c>
      <c r="H906" s="89">
        <f t="shared" si="460"/>
        <v>0</v>
      </c>
      <c r="I906" s="89">
        <f t="shared" si="460"/>
        <v>0</v>
      </c>
      <c r="J906" s="89">
        <f t="shared" si="460"/>
        <v>0</v>
      </c>
      <c r="K906" s="90">
        <f t="shared" si="429"/>
        <v>0</v>
      </c>
    </row>
    <row r="907" spans="2:11">
      <c r="B907" s="115">
        <v>9231</v>
      </c>
      <c r="C907" s="110" t="s">
        <v>846</v>
      </c>
      <c r="D907" s="94"/>
      <c r="E907" s="94"/>
      <c r="F907" s="95">
        <f>+D907+E907</f>
        <v>0</v>
      </c>
      <c r="G907" s="94"/>
      <c r="H907" s="94"/>
      <c r="I907" s="95">
        <f>+G907+H907+J907</f>
        <v>0</v>
      </c>
      <c r="J907" s="94"/>
      <c r="K907" s="111">
        <f t="shared" si="429"/>
        <v>0</v>
      </c>
    </row>
    <row r="908" spans="2:11">
      <c r="B908" s="114">
        <v>9240</v>
      </c>
      <c r="C908" s="105" t="s">
        <v>847</v>
      </c>
      <c r="D908" s="89">
        <f t="shared" ref="D908:J908" si="461">D909</f>
        <v>0</v>
      </c>
      <c r="E908" s="89">
        <f t="shared" si="461"/>
        <v>0</v>
      </c>
      <c r="F908" s="89">
        <f t="shared" si="461"/>
        <v>0</v>
      </c>
      <c r="G908" s="89">
        <f t="shared" si="461"/>
        <v>0</v>
      </c>
      <c r="H908" s="89">
        <f t="shared" si="461"/>
        <v>0</v>
      </c>
      <c r="I908" s="89">
        <f t="shared" si="461"/>
        <v>0</v>
      </c>
      <c r="J908" s="89">
        <f t="shared" si="461"/>
        <v>0</v>
      </c>
      <c r="K908" s="90">
        <f t="shared" si="429"/>
        <v>0</v>
      </c>
    </row>
    <row r="909" spans="2:11">
      <c r="B909" s="115">
        <v>9241</v>
      </c>
      <c r="C909" s="110" t="s">
        <v>847</v>
      </c>
      <c r="D909" s="94"/>
      <c r="E909" s="94"/>
      <c r="F909" s="95">
        <f>+D909+E909</f>
        <v>0</v>
      </c>
      <c r="G909" s="94"/>
      <c r="H909" s="94"/>
      <c r="I909" s="95">
        <f>+G909+H909+J909</f>
        <v>0</v>
      </c>
      <c r="J909" s="94"/>
      <c r="K909" s="111">
        <f t="shared" si="429"/>
        <v>0</v>
      </c>
    </row>
    <row r="910" spans="2:11">
      <c r="B910" s="114">
        <v>9250</v>
      </c>
      <c r="C910" s="105" t="s">
        <v>848</v>
      </c>
      <c r="D910" s="89">
        <f t="shared" ref="D910:J910" si="462">D911</f>
        <v>0</v>
      </c>
      <c r="E910" s="89">
        <f t="shared" si="462"/>
        <v>0</v>
      </c>
      <c r="F910" s="89">
        <f t="shared" si="462"/>
        <v>0</v>
      </c>
      <c r="G910" s="89">
        <f t="shared" si="462"/>
        <v>0</v>
      </c>
      <c r="H910" s="89">
        <f t="shared" si="462"/>
        <v>0</v>
      </c>
      <c r="I910" s="89">
        <f t="shared" si="462"/>
        <v>0</v>
      </c>
      <c r="J910" s="89">
        <f t="shared" si="462"/>
        <v>0</v>
      </c>
      <c r="K910" s="90">
        <f t="shared" si="429"/>
        <v>0</v>
      </c>
    </row>
    <row r="911" spans="2:11">
      <c r="B911" s="115">
        <v>9251</v>
      </c>
      <c r="C911" s="110" t="s">
        <v>848</v>
      </c>
      <c r="D911" s="94"/>
      <c r="E911" s="94"/>
      <c r="F911" s="95">
        <f>+D911+E911</f>
        <v>0</v>
      </c>
      <c r="G911" s="94"/>
      <c r="H911" s="94"/>
      <c r="I911" s="95">
        <f>+G911+H911+J911</f>
        <v>0</v>
      </c>
      <c r="J911" s="94"/>
      <c r="K911" s="111">
        <f t="shared" si="429"/>
        <v>0</v>
      </c>
    </row>
    <row r="912" spans="2:11" ht="12.75" customHeight="1">
      <c r="B912" s="114">
        <v>9260</v>
      </c>
      <c r="C912" s="105" t="s">
        <v>849</v>
      </c>
      <c r="D912" s="89">
        <f t="shared" ref="D912:J912" si="463">D913</f>
        <v>0</v>
      </c>
      <c r="E912" s="89">
        <f t="shared" si="463"/>
        <v>0</v>
      </c>
      <c r="F912" s="89">
        <f t="shared" si="463"/>
        <v>0</v>
      </c>
      <c r="G912" s="89">
        <f t="shared" si="463"/>
        <v>0</v>
      </c>
      <c r="H912" s="89">
        <f t="shared" si="463"/>
        <v>0</v>
      </c>
      <c r="I912" s="89">
        <f t="shared" si="463"/>
        <v>0</v>
      </c>
      <c r="J912" s="89">
        <f t="shared" si="463"/>
        <v>0</v>
      </c>
      <c r="K912" s="90">
        <f t="shared" ref="K912:K941" si="464">F912-I912</f>
        <v>0</v>
      </c>
    </row>
    <row r="913" spans="2:11">
      <c r="B913" s="115">
        <v>9261</v>
      </c>
      <c r="C913" s="110" t="s">
        <v>849</v>
      </c>
      <c r="D913" s="94"/>
      <c r="E913" s="94"/>
      <c r="F913" s="95">
        <f>+D913+E913</f>
        <v>0</v>
      </c>
      <c r="G913" s="94"/>
      <c r="H913" s="94"/>
      <c r="I913" s="95">
        <f>+G913+H913+J913</f>
        <v>0</v>
      </c>
      <c r="J913" s="94"/>
      <c r="K913" s="111">
        <f t="shared" si="464"/>
        <v>0</v>
      </c>
    </row>
    <row r="914" spans="2:11" ht="13.5" customHeight="1">
      <c r="B914" s="114">
        <v>9270</v>
      </c>
      <c r="C914" s="105" t="s">
        <v>850</v>
      </c>
      <c r="D914" s="89">
        <f t="shared" ref="D914:J914" si="465">D915</f>
        <v>0</v>
      </c>
      <c r="E914" s="89">
        <f t="shared" si="465"/>
        <v>0</v>
      </c>
      <c r="F914" s="89">
        <f t="shared" si="465"/>
        <v>0</v>
      </c>
      <c r="G914" s="89">
        <f t="shared" si="465"/>
        <v>0</v>
      </c>
      <c r="H914" s="89">
        <f t="shared" si="465"/>
        <v>0</v>
      </c>
      <c r="I914" s="89">
        <f t="shared" si="465"/>
        <v>0</v>
      </c>
      <c r="J914" s="89">
        <f t="shared" si="465"/>
        <v>0</v>
      </c>
      <c r="K914" s="90">
        <f t="shared" si="464"/>
        <v>0</v>
      </c>
    </row>
    <row r="915" spans="2:11">
      <c r="B915" s="115">
        <v>9271</v>
      </c>
      <c r="C915" s="110" t="s">
        <v>850</v>
      </c>
      <c r="D915" s="94"/>
      <c r="E915" s="94"/>
      <c r="F915" s="95">
        <f>+D915+E915</f>
        <v>0</v>
      </c>
      <c r="G915" s="94"/>
      <c r="H915" s="94"/>
      <c r="I915" s="95">
        <f>+G915+H915+J915</f>
        <v>0</v>
      </c>
      <c r="J915" s="94"/>
      <c r="K915" s="111">
        <f t="shared" si="464"/>
        <v>0</v>
      </c>
    </row>
    <row r="916" spans="2:11">
      <c r="B916" s="114">
        <v>9280</v>
      </c>
      <c r="C916" s="105" t="s">
        <v>851</v>
      </c>
      <c r="D916" s="89">
        <f t="shared" ref="D916:J916" si="466">D917</f>
        <v>0</v>
      </c>
      <c r="E916" s="89">
        <f t="shared" si="466"/>
        <v>0</v>
      </c>
      <c r="F916" s="89">
        <f t="shared" si="466"/>
        <v>0</v>
      </c>
      <c r="G916" s="89">
        <f t="shared" si="466"/>
        <v>0</v>
      </c>
      <c r="H916" s="89">
        <f t="shared" si="466"/>
        <v>0</v>
      </c>
      <c r="I916" s="89">
        <f t="shared" si="466"/>
        <v>0</v>
      </c>
      <c r="J916" s="89">
        <f t="shared" si="466"/>
        <v>0</v>
      </c>
      <c r="K916" s="90">
        <f t="shared" si="464"/>
        <v>0</v>
      </c>
    </row>
    <row r="917" spans="2:11">
      <c r="B917" s="115">
        <v>9281</v>
      </c>
      <c r="C917" s="110" t="s">
        <v>851</v>
      </c>
      <c r="D917" s="94"/>
      <c r="E917" s="94"/>
      <c r="F917" s="95">
        <f>+D917+E917</f>
        <v>0</v>
      </c>
      <c r="G917" s="94"/>
      <c r="H917" s="94"/>
      <c r="I917" s="95">
        <f>+G917+H917+J917</f>
        <v>0</v>
      </c>
      <c r="J917" s="94"/>
      <c r="K917" s="111">
        <f t="shared" si="464"/>
        <v>0</v>
      </c>
    </row>
    <row r="918" spans="2:11">
      <c r="B918" s="114">
        <v>9300</v>
      </c>
      <c r="C918" s="99" t="s">
        <v>50</v>
      </c>
      <c r="D918" s="89">
        <f t="shared" ref="D918:J918" si="467">D919+D921</f>
        <v>0</v>
      </c>
      <c r="E918" s="89">
        <f t="shared" si="467"/>
        <v>0</v>
      </c>
      <c r="F918" s="89">
        <f t="shared" si="467"/>
        <v>0</v>
      </c>
      <c r="G918" s="89">
        <f t="shared" si="467"/>
        <v>0</v>
      </c>
      <c r="H918" s="89">
        <f t="shared" si="467"/>
        <v>0</v>
      </c>
      <c r="I918" s="89">
        <f t="shared" si="467"/>
        <v>0</v>
      </c>
      <c r="J918" s="89">
        <f t="shared" si="467"/>
        <v>0</v>
      </c>
      <c r="K918" s="90">
        <f t="shared" si="464"/>
        <v>0</v>
      </c>
    </row>
    <row r="919" spans="2:11">
      <c r="B919" s="114">
        <v>9310</v>
      </c>
      <c r="C919" s="105" t="s">
        <v>852</v>
      </c>
      <c r="D919" s="89">
        <f t="shared" ref="D919:J919" si="468">D920</f>
        <v>0</v>
      </c>
      <c r="E919" s="89">
        <f t="shared" si="468"/>
        <v>0</v>
      </c>
      <c r="F919" s="89">
        <f t="shared" si="468"/>
        <v>0</v>
      </c>
      <c r="G919" s="89">
        <f t="shared" si="468"/>
        <v>0</v>
      </c>
      <c r="H919" s="89">
        <f t="shared" si="468"/>
        <v>0</v>
      </c>
      <c r="I919" s="89">
        <f t="shared" si="468"/>
        <v>0</v>
      </c>
      <c r="J919" s="89">
        <f t="shared" si="468"/>
        <v>0</v>
      </c>
      <c r="K919" s="90">
        <f t="shared" si="464"/>
        <v>0</v>
      </c>
    </row>
    <row r="920" spans="2:11">
      <c r="B920" s="115">
        <v>9311</v>
      </c>
      <c r="C920" s="110" t="s">
        <v>50</v>
      </c>
      <c r="D920" s="94"/>
      <c r="E920" s="94"/>
      <c r="F920" s="95">
        <f>+D920+E920</f>
        <v>0</v>
      </c>
      <c r="G920" s="94"/>
      <c r="H920" s="94"/>
      <c r="I920" s="95">
        <f>+G920+H920+J920</f>
        <v>0</v>
      </c>
      <c r="J920" s="94"/>
      <c r="K920" s="111">
        <f t="shared" si="464"/>
        <v>0</v>
      </c>
    </row>
    <row r="921" spans="2:11">
      <c r="B921" s="114">
        <v>9320</v>
      </c>
      <c r="C921" s="105" t="s">
        <v>853</v>
      </c>
      <c r="D921" s="89">
        <f t="shared" ref="D921:J921" si="469">D922</f>
        <v>0</v>
      </c>
      <c r="E921" s="89">
        <f t="shared" si="469"/>
        <v>0</v>
      </c>
      <c r="F921" s="89">
        <f t="shared" si="469"/>
        <v>0</v>
      </c>
      <c r="G921" s="89">
        <f t="shared" si="469"/>
        <v>0</v>
      </c>
      <c r="H921" s="89">
        <f t="shared" si="469"/>
        <v>0</v>
      </c>
      <c r="I921" s="89">
        <f t="shared" si="469"/>
        <v>0</v>
      </c>
      <c r="J921" s="89">
        <f t="shared" si="469"/>
        <v>0</v>
      </c>
      <c r="K921" s="90">
        <f t="shared" si="464"/>
        <v>0</v>
      </c>
    </row>
    <row r="922" spans="2:11">
      <c r="B922" s="115">
        <v>9321</v>
      </c>
      <c r="C922" s="110" t="s">
        <v>853</v>
      </c>
      <c r="D922" s="94"/>
      <c r="E922" s="94"/>
      <c r="F922" s="95">
        <f>+D922+E922</f>
        <v>0</v>
      </c>
      <c r="G922" s="94"/>
      <c r="H922" s="94"/>
      <c r="I922" s="95">
        <f>+G922+H922+J922</f>
        <v>0</v>
      </c>
      <c r="J922" s="94"/>
      <c r="K922" s="111">
        <f t="shared" si="464"/>
        <v>0</v>
      </c>
    </row>
    <row r="923" spans="2:11">
      <c r="B923" s="114">
        <v>9400</v>
      </c>
      <c r="C923" s="99" t="s">
        <v>51</v>
      </c>
      <c r="D923" s="89">
        <f t="shared" ref="D923:J923" si="470">D924+D926</f>
        <v>0</v>
      </c>
      <c r="E923" s="89">
        <f t="shared" si="470"/>
        <v>0</v>
      </c>
      <c r="F923" s="89">
        <f t="shared" si="470"/>
        <v>0</v>
      </c>
      <c r="G923" s="89">
        <f t="shared" si="470"/>
        <v>0</v>
      </c>
      <c r="H923" s="89">
        <f t="shared" si="470"/>
        <v>0</v>
      </c>
      <c r="I923" s="89">
        <f t="shared" si="470"/>
        <v>0</v>
      </c>
      <c r="J923" s="89">
        <f t="shared" si="470"/>
        <v>0</v>
      </c>
      <c r="K923" s="90">
        <f t="shared" si="464"/>
        <v>0</v>
      </c>
    </row>
    <row r="924" spans="2:11">
      <c r="B924" s="114">
        <v>9410</v>
      </c>
      <c r="C924" s="105" t="s">
        <v>854</v>
      </c>
      <c r="D924" s="89">
        <f t="shared" ref="D924:J924" si="471">D925</f>
        <v>0</v>
      </c>
      <c r="E924" s="89">
        <f t="shared" si="471"/>
        <v>0</v>
      </c>
      <c r="F924" s="89">
        <f t="shared" si="471"/>
        <v>0</v>
      </c>
      <c r="G924" s="89">
        <f t="shared" si="471"/>
        <v>0</v>
      </c>
      <c r="H924" s="89">
        <f t="shared" si="471"/>
        <v>0</v>
      </c>
      <c r="I924" s="89">
        <f t="shared" si="471"/>
        <v>0</v>
      </c>
      <c r="J924" s="89">
        <f t="shared" si="471"/>
        <v>0</v>
      </c>
      <c r="K924" s="90">
        <f t="shared" si="464"/>
        <v>0</v>
      </c>
    </row>
    <row r="925" spans="2:11">
      <c r="B925" s="115">
        <v>9411</v>
      </c>
      <c r="C925" s="110" t="s">
        <v>51</v>
      </c>
      <c r="D925" s="94"/>
      <c r="E925" s="94"/>
      <c r="F925" s="95">
        <f>+D925+E925</f>
        <v>0</v>
      </c>
      <c r="G925" s="94"/>
      <c r="H925" s="94"/>
      <c r="I925" s="95">
        <f>+G925+H925+J925</f>
        <v>0</v>
      </c>
      <c r="J925" s="94"/>
      <c r="K925" s="111">
        <f t="shared" si="464"/>
        <v>0</v>
      </c>
    </row>
    <row r="926" spans="2:11">
      <c r="B926" s="114">
        <v>9420</v>
      </c>
      <c r="C926" s="105" t="s">
        <v>855</v>
      </c>
      <c r="D926" s="89">
        <f t="shared" ref="D926:J926" si="472">D927</f>
        <v>0</v>
      </c>
      <c r="E926" s="89">
        <f t="shared" si="472"/>
        <v>0</v>
      </c>
      <c r="F926" s="89">
        <f t="shared" si="472"/>
        <v>0</v>
      </c>
      <c r="G926" s="89">
        <f t="shared" si="472"/>
        <v>0</v>
      </c>
      <c r="H926" s="89">
        <f t="shared" si="472"/>
        <v>0</v>
      </c>
      <c r="I926" s="89">
        <f t="shared" si="472"/>
        <v>0</v>
      </c>
      <c r="J926" s="89">
        <f t="shared" si="472"/>
        <v>0</v>
      </c>
      <c r="K926" s="90">
        <f t="shared" si="464"/>
        <v>0</v>
      </c>
    </row>
    <row r="927" spans="2:11">
      <c r="B927" s="115">
        <v>9421</v>
      </c>
      <c r="C927" s="110" t="s">
        <v>855</v>
      </c>
      <c r="D927" s="94"/>
      <c r="E927" s="94"/>
      <c r="F927" s="95">
        <f>+D927+E927</f>
        <v>0</v>
      </c>
      <c r="G927" s="94"/>
      <c r="H927" s="94"/>
      <c r="I927" s="95">
        <f>+G927+H927+J927</f>
        <v>0</v>
      </c>
      <c r="J927" s="94"/>
      <c r="K927" s="111">
        <f t="shared" si="464"/>
        <v>0</v>
      </c>
    </row>
    <row r="928" spans="2:11">
      <c r="B928" s="114">
        <v>9500</v>
      </c>
      <c r="C928" s="99" t="s">
        <v>52</v>
      </c>
      <c r="D928" s="89">
        <f t="shared" ref="D928:J928" si="473">D929</f>
        <v>0</v>
      </c>
      <c r="E928" s="89">
        <f t="shared" si="473"/>
        <v>0</v>
      </c>
      <c r="F928" s="89">
        <f t="shared" si="473"/>
        <v>0</v>
      </c>
      <c r="G928" s="89">
        <f t="shared" si="473"/>
        <v>0</v>
      </c>
      <c r="H928" s="89">
        <f t="shared" si="473"/>
        <v>0</v>
      </c>
      <c r="I928" s="89">
        <f t="shared" si="473"/>
        <v>0</v>
      </c>
      <c r="J928" s="89">
        <f t="shared" si="473"/>
        <v>0</v>
      </c>
      <c r="K928" s="90">
        <f t="shared" si="464"/>
        <v>0</v>
      </c>
    </row>
    <row r="929" spans="2:11">
      <c r="B929" s="114">
        <v>9510</v>
      </c>
      <c r="C929" s="105" t="s">
        <v>856</v>
      </c>
      <c r="D929" s="89">
        <f t="shared" ref="D929:J929" si="474">D930+D931</f>
        <v>0</v>
      </c>
      <c r="E929" s="89">
        <f>E930+E931</f>
        <v>0</v>
      </c>
      <c r="F929" s="89">
        <f t="shared" si="474"/>
        <v>0</v>
      </c>
      <c r="G929" s="89">
        <f t="shared" si="474"/>
        <v>0</v>
      </c>
      <c r="H929" s="89">
        <f t="shared" si="474"/>
        <v>0</v>
      </c>
      <c r="I929" s="89">
        <f t="shared" si="474"/>
        <v>0</v>
      </c>
      <c r="J929" s="89">
        <f t="shared" si="474"/>
        <v>0</v>
      </c>
      <c r="K929" s="90">
        <f t="shared" si="464"/>
        <v>0</v>
      </c>
    </row>
    <row r="930" spans="2:11">
      <c r="B930" s="115">
        <v>9511</v>
      </c>
      <c r="C930" s="110" t="s">
        <v>857</v>
      </c>
      <c r="D930" s="94"/>
      <c r="E930" s="94"/>
      <c r="F930" s="95">
        <f>+D930+E930</f>
        <v>0</v>
      </c>
      <c r="G930" s="94"/>
      <c r="H930" s="94"/>
      <c r="I930" s="95">
        <f>+G930+H930+J930</f>
        <v>0</v>
      </c>
      <c r="J930" s="94"/>
      <c r="K930" s="111">
        <f t="shared" si="464"/>
        <v>0</v>
      </c>
    </row>
    <row r="931" spans="2:11">
      <c r="B931" s="115">
        <v>9512</v>
      </c>
      <c r="C931" s="110" t="s">
        <v>858</v>
      </c>
      <c r="D931" s="94"/>
      <c r="E931" s="94"/>
      <c r="F931" s="95">
        <f>+D931+E931</f>
        <v>0</v>
      </c>
      <c r="G931" s="94"/>
      <c r="H931" s="94"/>
      <c r="I931" s="95">
        <f>+G931+H931+J931</f>
        <v>0</v>
      </c>
      <c r="J931" s="94"/>
      <c r="K931" s="111">
        <f t="shared" si="464"/>
        <v>0</v>
      </c>
    </row>
    <row r="932" spans="2:11">
      <c r="B932" s="114">
        <v>9600</v>
      </c>
      <c r="C932" s="107" t="s">
        <v>53</v>
      </c>
      <c r="D932" s="89">
        <f t="shared" ref="D932:J932" si="475">D933+D935</f>
        <v>0</v>
      </c>
      <c r="E932" s="89">
        <f t="shared" si="475"/>
        <v>0</v>
      </c>
      <c r="F932" s="89">
        <f t="shared" si="475"/>
        <v>0</v>
      </c>
      <c r="G932" s="89">
        <f t="shared" si="475"/>
        <v>0</v>
      </c>
      <c r="H932" s="89">
        <f t="shared" si="475"/>
        <v>0</v>
      </c>
      <c r="I932" s="89">
        <f t="shared" si="475"/>
        <v>0</v>
      </c>
      <c r="J932" s="89">
        <f t="shared" si="475"/>
        <v>0</v>
      </c>
      <c r="K932" s="90">
        <f t="shared" si="464"/>
        <v>0</v>
      </c>
    </row>
    <row r="933" spans="2:11">
      <c r="B933" s="114">
        <v>9610</v>
      </c>
      <c r="C933" s="105" t="s">
        <v>859</v>
      </c>
      <c r="D933" s="89">
        <f t="shared" ref="D933:J933" si="476">D934</f>
        <v>0</v>
      </c>
      <c r="E933" s="89">
        <f t="shared" si="476"/>
        <v>0</v>
      </c>
      <c r="F933" s="89">
        <f t="shared" si="476"/>
        <v>0</v>
      </c>
      <c r="G933" s="89">
        <f t="shared" si="476"/>
        <v>0</v>
      </c>
      <c r="H933" s="89">
        <f t="shared" si="476"/>
        <v>0</v>
      </c>
      <c r="I933" s="89">
        <f t="shared" si="476"/>
        <v>0</v>
      </c>
      <c r="J933" s="89">
        <f t="shared" si="476"/>
        <v>0</v>
      </c>
      <c r="K933" s="90">
        <f t="shared" si="464"/>
        <v>0</v>
      </c>
    </row>
    <row r="934" spans="2:11">
      <c r="B934" s="115">
        <v>9611</v>
      </c>
      <c r="C934" s="110" t="s">
        <v>859</v>
      </c>
      <c r="D934" s="94"/>
      <c r="E934" s="94"/>
      <c r="F934" s="95">
        <f>+D934+E934</f>
        <v>0</v>
      </c>
      <c r="G934" s="94"/>
      <c r="H934" s="94"/>
      <c r="I934" s="95">
        <f>+G934+H934+J934</f>
        <v>0</v>
      </c>
      <c r="J934" s="94"/>
      <c r="K934" s="111">
        <f t="shared" si="464"/>
        <v>0</v>
      </c>
    </row>
    <row r="935" spans="2:11">
      <c r="B935" s="114">
        <v>9620</v>
      </c>
      <c r="C935" s="105" t="s">
        <v>860</v>
      </c>
      <c r="D935" s="89">
        <f t="shared" ref="D935:J935" si="477">D936</f>
        <v>0</v>
      </c>
      <c r="E935" s="89">
        <f t="shared" si="477"/>
        <v>0</v>
      </c>
      <c r="F935" s="89">
        <f t="shared" si="477"/>
        <v>0</v>
      </c>
      <c r="G935" s="89">
        <f t="shared" si="477"/>
        <v>0</v>
      </c>
      <c r="H935" s="89">
        <f t="shared" si="477"/>
        <v>0</v>
      </c>
      <c r="I935" s="89">
        <f t="shared" si="477"/>
        <v>0</v>
      </c>
      <c r="J935" s="89">
        <f t="shared" si="477"/>
        <v>0</v>
      </c>
      <c r="K935" s="90">
        <f t="shared" si="464"/>
        <v>0</v>
      </c>
    </row>
    <row r="936" spans="2:11">
      <c r="B936" s="115">
        <v>9621</v>
      </c>
      <c r="C936" s="110" t="s">
        <v>860</v>
      </c>
      <c r="D936" s="94"/>
      <c r="E936" s="94"/>
      <c r="F936" s="95">
        <f>+D936+E936</f>
        <v>0</v>
      </c>
      <c r="G936" s="94"/>
      <c r="H936" s="94"/>
      <c r="I936" s="95">
        <f>+G936+H936+J936</f>
        <v>0</v>
      </c>
      <c r="J936" s="94"/>
      <c r="K936" s="111">
        <f t="shared" si="464"/>
        <v>0</v>
      </c>
    </row>
    <row r="937" spans="2:11">
      <c r="B937" s="114">
        <v>9900</v>
      </c>
      <c r="C937" s="107" t="s">
        <v>54</v>
      </c>
      <c r="D937" s="89">
        <f>+D938</f>
        <v>0</v>
      </c>
      <c r="E937" s="89">
        <f t="shared" ref="E937:J937" si="478">+E938</f>
        <v>0</v>
      </c>
      <c r="F937" s="89">
        <f t="shared" si="478"/>
        <v>0</v>
      </c>
      <c r="G937" s="89">
        <f t="shared" si="478"/>
        <v>0</v>
      </c>
      <c r="H937" s="89">
        <f t="shared" si="478"/>
        <v>0</v>
      </c>
      <c r="I937" s="89">
        <f t="shared" si="478"/>
        <v>0</v>
      </c>
      <c r="J937" s="89">
        <f t="shared" si="478"/>
        <v>0</v>
      </c>
      <c r="K937" s="90">
        <f t="shared" si="464"/>
        <v>0</v>
      </c>
    </row>
    <row r="938" spans="2:11">
      <c r="B938" s="114">
        <v>9910</v>
      </c>
      <c r="C938" s="105" t="s">
        <v>861</v>
      </c>
      <c r="D938" s="89">
        <f>SUM(D939:D940)</f>
        <v>0</v>
      </c>
      <c r="E938" s="89">
        <f t="shared" ref="E938:J938" si="479">SUM(E939:E940)</f>
        <v>0</v>
      </c>
      <c r="F938" s="89">
        <f t="shared" si="479"/>
        <v>0</v>
      </c>
      <c r="G938" s="89">
        <f t="shared" si="479"/>
        <v>0</v>
      </c>
      <c r="H938" s="89">
        <f t="shared" si="479"/>
        <v>0</v>
      </c>
      <c r="I938" s="89">
        <f t="shared" si="479"/>
        <v>0</v>
      </c>
      <c r="J938" s="89">
        <f t="shared" si="479"/>
        <v>0</v>
      </c>
      <c r="K938" s="90">
        <f t="shared" si="464"/>
        <v>0</v>
      </c>
    </row>
    <row r="939" spans="2:11">
      <c r="B939" s="115">
        <v>9911</v>
      </c>
      <c r="C939" s="110" t="s">
        <v>862</v>
      </c>
      <c r="D939" s="94"/>
      <c r="E939" s="94"/>
      <c r="F939" s="95">
        <f>+D939+E939</f>
        <v>0</v>
      </c>
      <c r="G939" s="94"/>
      <c r="H939" s="94"/>
      <c r="I939" s="95">
        <f>+G939+H939+J939</f>
        <v>0</v>
      </c>
      <c r="J939" s="94"/>
      <c r="K939" s="111">
        <f t="shared" si="464"/>
        <v>0</v>
      </c>
    </row>
    <row r="940" spans="2:11">
      <c r="B940" s="115">
        <v>9912</v>
      </c>
      <c r="C940" s="110" t="s">
        <v>863</v>
      </c>
      <c r="D940" s="94"/>
      <c r="E940" s="94"/>
      <c r="F940" s="95">
        <f>+D940+E940</f>
        <v>0</v>
      </c>
      <c r="G940" s="94"/>
      <c r="H940" s="94"/>
      <c r="I940" s="95">
        <f>+G940+H940+J940</f>
        <v>0</v>
      </c>
      <c r="J940" s="94"/>
      <c r="K940" s="111">
        <f t="shared" si="464"/>
        <v>0</v>
      </c>
    </row>
    <row r="941" spans="2:11" ht="13.5" thickBot="1">
      <c r="B941" s="121" t="s">
        <v>335</v>
      </c>
      <c r="C941" s="122"/>
      <c r="D941" s="123">
        <f t="shared" ref="D941:J941" si="480">D883+D901+D918+D923+D928+D932+D937</f>
        <v>0</v>
      </c>
      <c r="E941" s="123">
        <f t="shared" si="480"/>
        <v>0</v>
      </c>
      <c r="F941" s="123">
        <f t="shared" si="480"/>
        <v>0</v>
      </c>
      <c r="G941" s="123">
        <f t="shared" si="480"/>
        <v>0</v>
      </c>
      <c r="H941" s="123">
        <f t="shared" si="480"/>
        <v>0</v>
      </c>
      <c r="I941" s="123">
        <f t="shared" si="480"/>
        <v>0</v>
      </c>
      <c r="J941" s="123">
        <f t="shared" si="480"/>
        <v>0</v>
      </c>
      <c r="K941" s="124">
        <f t="shared" si="464"/>
        <v>0</v>
      </c>
    </row>
    <row r="942" spans="2:11" ht="30" customHeight="1" thickTop="1" thickBot="1">
      <c r="B942" s="125" t="s">
        <v>29</v>
      </c>
      <c r="C942" s="126" t="s">
        <v>864</v>
      </c>
      <c r="D942" s="127">
        <f t="shared" ref="D942:K942" si="481">D119+D248+D434+D560+D679+D751+D846+D881+D941</f>
        <v>23737663</v>
      </c>
      <c r="E942" s="127">
        <f t="shared" si="481"/>
        <v>0</v>
      </c>
      <c r="F942" s="127">
        <f t="shared" si="481"/>
        <v>23737663.000000004</v>
      </c>
      <c r="G942" s="127">
        <f t="shared" si="481"/>
        <v>0</v>
      </c>
      <c r="H942" s="127">
        <f t="shared" si="481"/>
        <v>-1191953.0299999998</v>
      </c>
      <c r="I942" s="127">
        <f t="shared" si="481"/>
        <v>20949445.550000001</v>
      </c>
      <c r="J942" s="127">
        <f t="shared" si="481"/>
        <v>0</v>
      </c>
      <c r="K942" s="128">
        <f t="shared" si="481"/>
        <v>2788217.45</v>
      </c>
    </row>
    <row r="943" spans="2:11" ht="13.5" thickTop="1">
      <c r="B943" s="129"/>
      <c r="C943" s="130"/>
      <c r="D943" s="108"/>
      <c r="E943" s="108"/>
      <c r="F943" s="108"/>
      <c r="G943" s="108"/>
      <c r="H943" s="108"/>
      <c r="I943" s="108"/>
      <c r="J943" s="108"/>
      <c r="K943" s="108"/>
    </row>
    <row r="944" spans="2:11" s="4" customFormat="1" ht="12">
      <c r="C944" s="222" t="s">
        <v>1058</v>
      </c>
    </row>
    <row r="945" spans="2:11">
      <c r="B945" s="131"/>
      <c r="C945" s="132"/>
      <c r="D945" s="108"/>
      <c r="E945" s="108"/>
      <c r="F945" s="108"/>
      <c r="G945" s="108"/>
      <c r="H945" s="108"/>
      <c r="I945" s="108"/>
      <c r="J945" s="108"/>
      <c r="K945" s="108"/>
    </row>
    <row r="946" spans="2:11">
      <c r="B946" s="131"/>
      <c r="C946" s="132"/>
      <c r="D946" s="108"/>
      <c r="E946" s="108"/>
      <c r="F946" s="108"/>
      <c r="G946" s="108"/>
      <c r="H946" s="108"/>
      <c r="I946" s="108"/>
      <c r="J946" s="108"/>
      <c r="K946" s="108"/>
    </row>
    <row r="947" spans="2:11">
      <c r="B947" s="131"/>
      <c r="C947" s="132"/>
      <c r="D947" s="108"/>
      <c r="E947" s="108"/>
      <c r="F947" s="108"/>
      <c r="G947" s="108"/>
      <c r="H947" s="108"/>
      <c r="I947" s="108"/>
      <c r="J947" s="108"/>
      <c r="K947" s="108"/>
    </row>
    <row r="948" spans="2:11">
      <c r="B948" s="131"/>
      <c r="C948" s="132"/>
      <c r="D948" s="108"/>
      <c r="E948" s="108"/>
      <c r="F948" s="108"/>
      <c r="G948" s="108"/>
      <c r="H948" s="108"/>
      <c r="I948" s="108"/>
      <c r="J948" s="108"/>
      <c r="K948" s="108"/>
    </row>
    <row r="949" spans="2:11">
      <c r="B949" s="131"/>
      <c r="C949" s="132"/>
      <c r="D949" s="108"/>
      <c r="E949" s="108"/>
      <c r="F949" s="108"/>
      <c r="G949" s="108"/>
      <c r="H949" s="108"/>
      <c r="I949" s="108"/>
      <c r="J949" s="108"/>
      <c r="K949" s="108"/>
    </row>
    <row r="955" spans="2:11">
      <c r="D955" s="347"/>
      <c r="E955" s="347"/>
      <c r="F955" s="347"/>
      <c r="G955" s="347"/>
      <c r="H955" s="347"/>
      <c r="I955" s="347"/>
      <c r="J955" s="347"/>
      <c r="K955" s="347"/>
    </row>
  </sheetData>
  <autoFilter ref="B1:B949"/>
  <customSheetViews>
    <customSheetView guid="{AB7C7113-F865-4779-9FA4-3A0AD2C9E93A}" showGridLines="0" fitToPage="1" topLeftCell="A751">
      <selection activeCell="O767" sqref="O767"/>
      <rowBreaks count="1" manualBreakCount="1">
        <brk id="41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210" scale="57" fitToHeight="18" orientation="landscape" r:id="rId1"/>
      <headerFooter alignWithMargins="0"/>
    </customSheetView>
    <customSheetView guid="{05A24B3F-0046-4A93-964B-C8E884CA78A3}" showGridLines="0" fitToPage="1" topLeftCell="A751">
      <selection activeCell="O767" sqref="O767"/>
      <rowBreaks count="1" manualBreakCount="1">
        <brk id="41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210" scale="57" fitToHeight="18" orientation="landscape" r:id="rId2"/>
      <headerFooter alignWithMargins="0"/>
    </customSheetView>
  </customSheetViews>
  <mergeCells count="14">
    <mergeCell ref="G10:G11"/>
    <mergeCell ref="H10:H11"/>
    <mergeCell ref="I10:I11"/>
    <mergeCell ref="J10:J11"/>
    <mergeCell ref="B2:K2"/>
    <mergeCell ref="B3:K3"/>
    <mergeCell ref="B4:K4"/>
    <mergeCell ref="B9:B11"/>
    <mergeCell ref="C9:C11"/>
    <mergeCell ref="D9:J9"/>
    <mergeCell ref="K9:K11"/>
    <mergeCell ref="D10:D11"/>
    <mergeCell ref="E10:E11"/>
    <mergeCell ref="F10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18" orientation="landscape" r:id="rId3"/>
  <headerFooter alignWithMargins="0"/>
  <rowBreaks count="1" manualBreakCount="1">
    <brk id="42" max="16383" man="1"/>
  </rowBreaks>
  <ignoredErrors>
    <ignoredError sqref="F17:J19 F434:J491 F104:J108 F426:J432 F425 I425 F21:J43 F20 J20 F58:J74 F57 J57 G16:H16 J16 F46:J55 F44:H44 J44 F45:H45 J45 F76:J89 F75:H75 J75 F91:J91 F90:H90 J90 F93:J98 F92:H92 J92 F100:J102 F99:H99 J99 F110:J122 F109:H109 J109 F124:J125 F123:H123 J123 F127:J134 F126:H126 J126 F136:J141 F135:H135 J135 F143:J178 F142:H142 J142 F180:J186 F179:H179 J179 F188:J196 F187:H187 J187 F198:J205 F197:H197 J197 F207:J207 F206 I206:J206 F209:J234 F208:G208 I208:J208 F236:J246 F235:H235 J235 F248:J251 F247:H247 J247 F253:J259 F252:H252 J252 F261:J266 F260:H260 J260 F268:J278 F267:H267 J267 F280:J297 F279:H279 J279 F299:J299 F298:G298 I298:J298 F301:J314 F300:H300 J300 F316:J322 F315:H315 J315 F324:J338 F323:H323 J323 F340:J343 F339:H339 J339 F345:J372 F344:H344 J344 F374:J395 F373:H373 J373 F398:J402 F396:G396 I396:J396 F397:G397 I397:J397 F404:J422 F403:H403 J403 F424:J424 F423:H423 J423 F493:J574 F492:H492 J492 F576:J589 F575:H575 J575 F596:J941 F595:G595 I595:J595 F591:J594 F590:G590 I590:J590 F56:H56 J56 F943:J944 J942" 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85"/>
  <sheetViews>
    <sheetView showGridLines="0" view="pageBreakPreview" topLeftCell="C443" zoomScale="60" zoomScaleNormal="100" workbookViewId="0">
      <selection activeCell="C480" sqref="C480"/>
    </sheetView>
  </sheetViews>
  <sheetFormatPr baseColWidth="10" defaultRowHeight="12.75"/>
  <cols>
    <col min="1" max="1" width="2.7109375" style="5" customWidth="1"/>
    <col min="2" max="2" width="5.140625" style="6" customWidth="1"/>
    <col min="3" max="3" width="6.85546875" style="6" customWidth="1"/>
    <col min="4" max="4" width="5.28515625" style="226" customWidth="1"/>
    <col min="5" max="5" width="5.5703125" style="226" customWidth="1"/>
    <col min="6" max="6" width="5.7109375" style="226" customWidth="1"/>
    <col min="7" max="7" width="50.140625" style="7" customWidth="1"/>
    <col min="8" max="11" width="17.140625" style="6" customWidth="1"/>
    <col min="12" max="12" width="17.140625" style="9" customWidth="1"/>
    <col min="13" max="13" width="2.5703125" style="10" customWidth="1"/>
    <col min="14" max="21" width="13.28515625" style="10" customWidth="1"/>
    <col min="22" max="16384" width="11.42578125" style="10"/>
  </cols>
  <sheetData>
    <row r="1" spans="1:21" ht="9" customHeight="1" thickBot="1">
      <c r="H1" s="8"/>
      <c r="I1" s="8"/>
    </row>
    <row r="2" spans="1:21" ht="18" customHeight="1" thickTop="1">
      <c r="B2" s="403" t="s">
        <v>1061</v>
      </c>
      <c r="C2" s="404"/>
      <c r="D2" s="404"/>
      <c r="E2" s="404"/>
      <c r="F2" s="404"/>
      <c r="G2" s="404"/>
      <c r="H2" s="404"/>
      <c r="I2" s="404"/>
      <c r="J2" s="404"/>
      <c r="K2" s="404"/>
      <c r="L2" s="405"/>
    </row>
    <row r="3" spans="1:21" ht="33.75" customHeight="1">
      <c r="B3" s="359" t="s">
        <v>1086</v>
      </c>
      <c r="C3" s="360"/>
      <c r="D3" s="360"/>
      <c r="E3" s="360"/>
      <c r="F3" s="360"/>
      <c r="G3" s="360"/>
      <c r="H3" s="360"/>
      <c r="I3" s="360"/>
      <c r="J3" s="360"/>
      <c r="K3" s="360"/>
      <c r="L3" s="361"/>
    </row>
    <row r="4" spans="1:21" ht="19.5" customHeight="1">
      <c r="B4" s="11"/>
      <c r="C4" s="12"/>
      <c r="D4" s="227"/>
      <c r="E4" s="227"/>
      <c r="F4" s="227"/>
      <c r="G4" s="12"/>
      <c r="H4" s="12"/>
      <c r="I4" s="12"/>
      <c r="J4" s="12"/>
      <c r="K4" s="12"/>
      <c r="L4" s="13"/>
    </row>
    <row r="5" spans="1:21">
      <c r="B5" s="362" t="s">
        <v>1116</v>
      </c>
      <c r="C5" s="363"/>
      <c r="D5" s="363"/>
      <c r="E5" s="363"/>
      <c r="F5" s="363"/>
      <c r="G5" s="363"/>
      <c r="H5" s="363"/>
      <c r="I5" s="14"/>
      <c r="J5" s="14"/>
      <c r="K5" s="14"/>
      <c r="L5" s="308" t="s">
        <v>1114</v>
      </c>
    </row>
    <row r="6" spans="1:21" ht="13.5" thickBot="1">
      <c r="B6" s="309"/>
      <c r="C6" s="313"/>
      <c r="D6" s="313"/>
      <c r="E6" s="313"/>
      <c r="F6" s="313"/>
      <c r="G6" s="313"/>
      <c r="H6" s="313"/>
      <c r="I6" s="313"/>
      <c r="J6" s="313"/>
      <c r="K6" s="313"/>
      <c r="L6" s="314"/>
    </row>
    <row r="7" spans="1:21" ht="6.75" customHeight="1" thickTop="1" thickBot="1">
      <c r="E7" s="228"/>
      <c r="F7" s="228"/>
      <c r="G7" s="20"/>
      <c r="H7" s="19"/>
      <c r="I7" s="19"/>
      <c r="J7" s="19"/>
      <c r="K7" s="19"/>
      <c r="L7" s="21"/>
    </row>
    <row r="8" spans="1:21" ht="34.5" customHeight="1" thickTop="1">
      <c r="B8" s="366" t="s">
        <v>57</v>
      </c>
      <c r="C8" s="367"/>
      <c r="D8" s="367"/>
      <c r="E8" s="367"/>
      <c r="F8" s="367"/>
      <c r="G8" s="367" t="s">
        <v>58</v>
      </c>
      <c r="H8" s="406" t="s">
        <v>1091</v>
      </c>
      <c r="I8" s="407"/>
      <c r="J8" s="407"/>
      <c r="K8" s="408"/>
      <c r="L8" s="409" t="s">
        <v>1092</v>
      </c>
    </row>
    <row r="9" spans="1:21" s="6" customFormat="1" ht="21.75" customHeight="1">
      <c r="A9" s="23"/>
      <c r="B9" s="368"/>
      <c r="C9" s="369"/>
      <c r="D9" s="369"/>
      <c r="E9" s="369"/>
      <c r="F9" s="369"/>
      <c r="G9" s="369"/>
      <c r="H9" s="369" t="s">
        <v>1087</v>
      </c>
      <c r="I9" s="369" t="s">
        <v>1088</v>
      </c>
      <c r="J9" s="369" t="s">
        <v>1089</v>
      </c>
      <c r="K9" s="369" t="s">
        <v>1090</v>
      </c>
      <c r="L9" s="410"/>
    </row>
    <row r="10" spans="1:21" s="6" customFormat="1" ht="17.25" customHeight="1" thickBot="1">
      <c r="A10" s="23"/>
      <c r="B10" s="370"/>
      <c r="C10" s="371"/>
      <c r="D10" s="371"/>
      <c r="E10" s="371"/>
      <c r="F10" s="371"/>
      <c r="G10" s="371"/>
      <c r="H10" s="371"/>
      <c r="I10" s="371"/>
      <c r="J10" s="371"/>
      <c r="K10" s="371"/>
      <c r="L10" s="411"/>
    </row>
    <row r="11" spans="1:21" s="6" customFormat="1" ht="3" customHeight="1" thickTop="1" thickBot="1">
      <c r="A11" s="2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</row>
    <row r="12" spans="1:21" s="25" customFormat="1" ht="13.5" thickTop="1">
      <c r="A12" s="223" t="str">
        <f>B12&amp;C12&amp;D12&amp;E12&amp;F12</f>
        <v>81104000</v>
      </c>
      <c r="B12" s="248">
        <v>8110</v>
      </c>
      <c r="C12" s="249">
        <v>4000</v>
      </c>
      <c r="D12" s="250"/>
      <c r="E12" s="250"/>
      <c r="F12" s="250"/>
      <c r="G12" s="251" t="s">
        <v>1013</v>
      </c>
      <c r="H12" s="252">
        <f>H13+H286+H379</f>
        <v>0</v>
      </c>
      <c r="I12" s="252">
        <f>I13+I286+I379</f>
        <v>611392</v>
      </c>
      <c r="J12" s="252">
        <f>J13+J286+J379</f>
        <v>0</v>
      </c>
      <c r="K12" s="252">
        <f>K13+K286+K379</f>
        <v>0</v>
      </c>
      <c r="L12" s="294">
        <f t="shared" ref="L12" si="0">L13+L286+L379</f>
        <v>0</v>
      </c>
    </row>
    <row r="13" spans="1:21" s="28" customFormat="1">
      <c r="A13" s="223" t="str">
        <f t="shared" ref="A13:A76" si="1">B13&amp;C13&amp;D13&amp;E13&amp;F13</f>
        <v>81104100</v>
      </c>
      <c r="B13" s="244">
        <v>8110</v>
      </c>
      <c r="C13" s="245">
        <v>4100</v>
      </c>
      <c r="D13" s="246"/>
      <c r="E13" s="246"/>
      <c r="F13" s="246"/>
      <c r="G13" s="247" t="s">
        <v>67</v>
      </c>
      <c r="H13" s="257">
        <f>H14+H58+H80+H97+H174+H195+H231</f>
        <v>0</v>
      </c>
      <c r="I13" s="257">
        <f>I14+I58+I80+I97+I174+I195+I231</f>
        <v>611392</v>
      </c>
      <c r="J13" s="257">
        <f>J14+J58+J80+J97+J174+J195+J231</f>
        <v>0</v>
      </c>
      <c r="K13" s="257">
        <f>K14+K58+K80+K97+K174+K195+K231</f>
        <v>0</v>
      </c>
      <c r="L13" s="258">
        <f t="shared" ref="L13" si="2">L14+L58+L80+L97+L174+L195+L231</f>
        <v>0</v>
      </c>
      <c r="N13" s="25"/>
      <c r="O13" s="25"/>
      <c r="P13" s="25"/>
      <c r="Q13" s="25"/>
      <c r="R13" s="25"/>
      <c r="S13" s="25"/>
      <c r="T13" s="25"/>
      <c r="U13" s="25"/>
    </row>
    <row r="14" spans="1:21" s="28" customFormat="1">
      <c r="A14" s="223" t="str">
        <f t="shared" si="1"/>
        <v>81104110</v>
      </c>
      <c r="B14" s="238">
        <v>8110</v>
      </c>
      <c r="C14" s="239">
        <v>4110</v>
      </c>
      <c r="D14" s="240"/>
      <c r="E14" s="240"/>
      <c r="F14" s="240"/>
      <c r="G14" s="241" t="s">
        <v>68</v>
      </c>
      <c r="H14" s="242">
        <f>+H15+H19+H25+H29+H33+H37+H41+H48+H52</f>
        <v>0</v>
      </c>
      <c r="I14" s="242">
        <f>+I15+I19+I25+I29+I33+I37+I41+I48+I52</f>
        <v>0</v>
      </c>
      <c r="J14" s="242">
        <f>+J15+J19+J25+J29+J33+J37+J41+J48+J52</f>
        <v>0</v>
      </c>
      <c r="K14" s="242">
        <f>+K15+K19+K25+K29+K33+K37+K41+K48+K52</f>
        <v>0</v>
      </c>
      <c r="L14" s="243">
        <f t="shared" ref="L14" si="3">+L15+L19+L25+L29+L33+L37+L41+L48+L52</f>
        <v>0</v>
      </c>
      <c r="N14" s="25"/>
      <c r="O14" s="25"/>
      <c r="P14" s="25"/>
      <c r="Q14" s="25"/>
      <c r="R14" s="25"/>
      <c r="S14" s="25"/>
      <c r="T14" s="25"/>
      <c r="U14" s="25"/>
    </row>
    <row r="15" spans="1:21" s="28" customFormat="1">
      <c r="A15" s="223" t="str">
        <f t="shared" si="1"/>
        <v>81104111</v>
      </c>
      <c r="B15" s="262">
        <v>8110</v>
      </c>
      <c r="C15" s="263">
        <v>4111</v>
      </c>
      <c r="D15" s="264"/>
      <c r="E15" s="264"/>
      <c r="F15" s="264"/>
      <c r="G15" s="265" t="s">
        <v>69</v>
      </c>
      <c r="H15" s="266">
        <f t="shared" ref="H15:J17" si="4">SUM(H16)</f>
        <v>0</v>
      </c>
      <c r="I15" s="266">
        <f t="shared" si="4"/>
        <v>0</v>
      </c>
      <c r="J15" s="266">
        <f t="shared" si="4"/>
        <v>0</v>
      </c>
      <c r="K15" s="266">
        <f t="shared" ref="K15:L17" si="5">SUM(K16)</f>
        <v>0</v>
      </c>
      <c r="L15" s="267">
        <f t="shared" si="5"/>
        <v>0</v>
      </c>
      <c r="N15" s="25"/>
      <c r="O15" s="25"/>
      <c r="P15" s="25"/>
      <c r="Q15" s="25"/>
      <c r="R15" s="25"/>
      <c r="S15" s="25"/>
      <c r="T15" s="25"/>
      <c r="U15" s="25"/>
    </row>
    <row r="16" spans="1:21" s="28" customFormat="1">
      <c r="A16" s="223" t="str">
        <f t="shared" si="1"/>
        <v>811041111</v>
      </c>
      <c r="B16" s="268">
        <v>8110</v>
      </c>
      <c r="C16" s="269">
        <v>4111</v>
      </c>
      <c r="D16" s="270">
        <v>1</v>
      </c>
      <c r="E16" s="270"/>
      <c r="F16" s="270"/>
      <c r="G16" s="271" t="s">
        <v>69</v>
      </c>
      <c r="H16" s="272">
        <f>SUM(H17)</f>
        <v>0</v>
      </c>
      <c r="I16" s="272">
        <f>SUM(I17)</f>
        <v>0</v>
      </c>
      <c r="J16" s="272">
        <f>SUM(J17)</f>
        <v>0</v>
      </c>
      <c r="K16" s="272">
        <f>SUM(K17)</f>
        <v>0</v>
      </c>
      <c r="L16" s="273">
        <f>SUM(L17)</f>
        <v>0</v>
      </c>
      <c r="N16" s="25"/>
      <c r="O16" s="25"/>
      <c r="P16" s="25"/>
      <c r="Q16" s="25"/>
      <c r="R16" s="25"/>
      <c r="S16" s="25"/>
      <c r="T16" s="25"/>
      <c r="U16" s="25"/>
    </row>
    <row r="17" spans="1:21" s="28" customFormat="1" ht="12.75" customHeight="1">
      <c r="A17" s="223" t="str">
        <f t="shared" si="1"/>
        <v>8110411111</v>
      </c>
      <c r="B17" s="279">
        <v>8110</v>
      </c>
      <c r="C17" s="280">
        <v>4111</v>
      </c>
      <c r="D17" s="281">
        <v>1</v>
      </c>
      <c r="E17" s="281">
        <v>1</v>
      </c>
      <c r="F17" s="281"/>
      <c r="G17" s="277" t="s">
        <v>69</v>
      </c>
      <c r="H17" s="278">
        <f t="shared" si="4"/>
        <v>0</v>
      </c>
      <c r="I17" s="278">
        <f>SUM(I18)</f>
        <v>0</v>
      </c>
      <c r="J17" s="278">
        <f>SUM(J18)</f>
        <v>0</v>
      </c>
      <c r="K17" s="278">
        <f>SUM(K18)</f>
        <v>0</v>
      </c>
      <c r="L17" s="295">
        <f t="shared" si="5"/>
        <v>0</v>
      </c>
      <c r="N17" s="25"/>
      <c r="O17" s="25"/>
      <c r="P17" s="25"/>
      <c r="Q17" s="25"/>
      <c r="R17" s="25"/>
      <c r="S17" s="25"/>
      <c r="T17" s="25"/>
      <c r="U17" s="25"/>
    </row>
    <row r="18" spans="1:21" s="28" customFormat="1" ht="12.75" customHeight="1">
      <c r="A18" s="223" t="str">
        <f t="shared" si="1"/>
        <v>81104111111</v>
      </c>
      <c r="B18" s="29">
        <v>8110</v>
      </c>
      <c r="C18" s="30">
        <v>4111</v>
      </c>
      <c r="D18" s="229">
        <v>1</v>
      </c>
      <c r="E18" s="229">
        <v>1</v>
      </c>
      <c r="F18" s="229">
        <v>1</v>
      </c>
      <c r="G18" s="31" t="s">
        <v>69</v>
      </c>
      <c r="H18" s="32"/>
      <c r="I18" s="32"/>
      <c r="J18" s="32"/>
      <c r="K18" s="32"/>
      <c r="L18" s="296"/>
      <c r="N18" s="25"/>
      <c r="O18" s="25"/>
      <c r="P18" s="25"/>
      <c r="Q18" s="25"/>
      <c r="R18" s="25"/>
      <c r="S18" s="25"/>
      <c r="T18" s="25"/>
      <c r="U18" s="25"/>
    </row>
    <row r="19" spans="1:21" s="28" customFormat="1">
      <c r="A19" s="223" t="str">
        <f t="shared" si="1"/>
        <v>81104112</v>
      </c>
      <c r="B19" s="262">
        <v>8110</v>
      </c>
      <c r="C19" s="263">
        <v>4112</v>
      </c>
      <c r="D19" s="264"/>
      <c r="E19" s="264"/>
      <c r="F19" s="264"/>
      <c r="G19" s="265" t="s">
        <v>70</v>
      </c>
      <c r="H19" s="266">
        <f t="shared" ref="H19:J20" si="6">SUM(H20)</f>
        <v>0</v>
      </c>
      <c r="I19" s="266">
        <f t="shared" si="6"/>
        <v>0</v>
      </c>
      <c r="J19" s="266">
        <f t="shared" si="6"/>
        <v>0</v>
      </c>
      <c r="K19" s="266">
        <f t="shared" ref="K19:L20" si="7">SUM(K20)</f>
        <v>0</v>
      </c>
      <c r="L19" s="267">
        <f t="shared" si="7"/>
        <v>0</v>
      </c>
      <c r="N19" s="25"/>
      <c r="O19" s="25"/>
      <c r="P19" s="25"/>
      <c r="Q19" s="25"/>
      <c r="R19" s="25"/>
      <c r="S19" s="25"/>
      <c r="T19" s="25"/>
      <c r="U19" s="25"/>
    </row>
    <row r="20" spans="1:21" s="28" customFormat="1">
      <c r="A20" s="223" t="str">
        <f t="shared" si="1"/>
        <v>811041121</v>
      </c>
      <c r="B20" s="268">
        <v>8110</v>
      </c>
      <c r="C20" s="269">
        <v>4112</v>
      </c>
      <c r="D20" s="270">
        <v>1</v>
      </c>
      <c r="E20" s="270"/>
      <c r="F20" s="270"/>
      <c r="G20" s="271" t="s">
        <v>70</v>
      </c>
      <c r="H20" s="272">
        <f t="shared" si="6"/>
        <v>0</v>
      </c>
      <c r="I20" s="272">
        <f t="shared" si="6"/>
        <v>0</v>
      </c>
      <c r="J20" s="272">
        <f t="shared" si="6"/>
        <v>0</v>
      </c>
      <c r="K20" s="272">
        <f t="shared" si="7"/>
        <v>0</v>
      </c>
      <c r="L20" s="273">
        <f t="shared" si="7"/>
        <v>0</v>
      </c>
      <c r="N20" s="25"/>
      <c r="O20" s="25"/>
      <c r="P20" s="25"/>
      <c r="Q20" s="25"/>
      <c r="R20" s="25"/>
      <c r="S20" s="25"/>
      <c r="T20" s="25"/>
      <c r="U20" s="25"/>
    </row>
    <row r="21" spans="1:21" s="28" customFormat="1" ht="12.75" customHeight="1">
      <c r="A21" s="223" t="str">
        <f t="shared" si="1"/>
        <v>8110411211</v>
      </c>
      <c r="B21" s="279">
        <v>8110</v>
      </c>
      <c r="C21" s="280">
        <v>4112</v>
      </c>
      <c r="D21" s="281">
        <v>1</v>
      </c>
      <c r="E21" s="281">
        <v>1</v>
      </c>
      <c r="F21" s="281"/>
      <c r="G21" s="277" t="s">
        <v>70</v>
      </c>
      <c r="H21" s="278">
        <f>SUM(H22:H24)</f>
        <v>0</v>
      </c>
      <c r="I21" s="278">
        <f>SUM(I22:I24)</f>
        <v>0</v>
      </c>
      <c r="J21" s="278">
        <f>SUM(J22:J24)</f>
        <v>0</v>
      </c>
      <c r="K21" s="278">
        <f t="shared" ref="K21:L21" si="8">SUM(K22:K24)</f>
        <v>0</v>
      </c>
      <c r="L21" s="295">
        <f t="shared" si="8"/>
        <v>0</v>
      </c>
      <c r="N21" s="25"/>
      <c r="O21" s="25"/>
      <c r="P21" s="25"/>
      <c r="Q21" s="25"/>
      <c r="R21" s="25"/>
      <c r="S21" s="25"/>
      <c r="T21" s="25"/>
      <c r="U21" s="25"/>
    </row>
    <row r="22" spans="1:21" s="28" customFormat="1" ht="12.75" customHeight="1">
      <c r="A22" s="223" t="str">
        <f t="shared" si="1"/>
        <v>81104112111</v>
      </c>
      <c r="B22" s="29">
        <v>8110</v>
      </c>
      <c r="C22" s="30">
        <v>4112</v>
      </c>
      <c r="D22" s="229">
        <v>1</v>
      </c>
      <c r="E22" s="229">
        <v>1</v>
      </c>
      <c r="F22" s="229">
        <v>1</v>
      </c>
      <c r="G22" s="31" t="s">
        <v>71</v>
      </c>
      <c r="H22" s="32"/>
      <c r="I22" s="32"/>
      <c r="J22" s="32"/>
      <c r="K22" s="32"/>
      <c r="L22" s="296"/>
      <c r="N22" s="25"/>
      <c r="O22" s="25"/>
      <c r="P22" s="25"/>
      <c r="Q22" s="25"/>
      <c r="R22" s="25"/>
      <c r="S22" s="25"/>
      <c r="T22" s="25"/>
      <c r="U22" s="25"/>
    </row>
    <row r="23" spans="1:21" s="28" customFormat="1" ht="18" customHeight="1">
      <c r="A23" s="223" t="str">
        <f t="shared" si="1"/>
        <v>81104112112</v>
      </c>
      <c r="B23" s="29">
        <v>8110</v>
      </c>
      <c r="C23" s="30">
        <v>4112</v>
      </c>
      <c r="D23" s="229">
        <v>1</v>
      </c>
      <c r="E23" s="229">
        <v>1</v>
      </c>
      <c r="F23" s="229">
        <v>2</v>
      </c>
      <c r="G23" s="31" t="s">
        <v>72</v>
      </c>
      <c r="H23" s="32"/>
      <c r="I23" s="32"/>
      <c r="J23" s="32"/>
      <c r="K23" s="32"/>
      <c r="L23" s="296"/>
      <c r="N23" s="25"/>
      <c r="O23" s="25"/>
      <c r="P23" s="25"/>
      <c r="Q23" s="25"/>
      <c r="R23" s="25"/>
      <c r="S23" s="25"/>
      <c r="T23" s="25"/>
      <c r="U23" s="25"/>
    </row>
    <row r="24" spans="1:21" s="28" customFormat="1" ht="12.75" customHeight="1">
      <c r="A24" s="223" t="str">
        <f t="shared" si="1"/>
        <v>81104112113</v>
      </c>
      <c r="B24" s="29">
        <v>8110</v>
      </c>
      <c r="C24" s="30">
        <v>4112</v>
      </c>
      <c r="D24" s="229">
        <v>1</v>
      </c>
      <c r="E24" s="229">
        <v>1</v>
      </c>
      <c r="F24" s="229">
        <v>3</v>
      </c>
      <c r="G24" s="31" t="s">
        <v>73</v>
      </c>
      <c r="H24" s="32"/>
      <c r="I24" s="32"/>
      <c r="J24" s="32"/>
      <c r="K24" s="32"/>
      <c r="L24" s="296"/>
      <c r="N24" s="25"/>
      <c r="O24" s="25"/>
      <c r="P24" s="25"/>
      <c r="Q24" s="25"/>
      <c r="R24" s="25"/>
      <c r="S24" s="25"/>
      <c r="T24" s="25"/>
      <c r="U24" s="25"/>
    </row>
    <row r="25" spans="1:21" s="28" customFormat="1">
      <c r="A25" s="223" t="str">
        <f t="shared" si="1"/>
        <v>81104113</v>
      </c>
      <c r="B25" s="262">
        <v>8110</v>
      </c>
      <c r="C25" s="263">
        <v>4113</v>
      </c>
      <c r="D25" s="264"/>
      <c r="E25" s="264"/>
      <c r="F25" s="264"/>
      <c r="G25" s="265" t="s">
        <v>74</v>
      </c>
      <c r="H25" s="266">
        <f t="shared" ref="H25:J27" si="9">SUM(H26)</f>
        <v>0</v>
      </c>
      <c r="I25" s="266">
        <f t="shared" si="9"/>
        <v>0</v>
      </c>
      <c r="J25" s="266">
        <f t="shared" si="9"/>
        <v>0</v>
      </c>
      <c r="K25" s="266">
        <f t="shared" ref="K25:L27" si="10">SUM(K26)</f>
        <v>0</v>
      </c>
      <c r="L25" s="267">
        <f t="shared" si="10"/>
        <v>0</v>
      </c>
      <c r="N25" s="25"/>
      <c r="O25" s="25"/>
      <c r="P25" s="25"/>
      <c r="Q25" s="25"/>
      <c r="R25" s="25"/>
      <c r="S25" s="25"/>
      <c r="T25" s="25"/>
      <c r="U25" s="25"/>
    </row>
    <row r="26" spans="1:21" s="28" customFormat="1">
      <c r="A26" s="223" t="str">
        <f t="shared" si="1"/>
        <v>811041131</v>
      </c>
      <c r="B26" s="268">
        <v>8110</v>
      </c>
      <c r="C26" s="269">
        <v>4113</v>
      </c>
      <c r="D26" s="270">
        <v>1</v>
      </c>
      <c r="E26" s="270"/>
      <c r="F26" s="270"/>
      <c r="G26" s="271" t="s">
        <v>74</v>
      </c>
      <c r="H26" s="272">
        <f t="shared" si="9"/>
        <v>0</v>
      </c>
      <c r="I26" s="272">
        <f t="shared" si="9"/>
        <v>0</v>
      </c>
      <c r="J26" s="272">
        <f t="shared" si="9"/>
        <v>0</v>
      </c>
      <c r="K26" s="272">
        <f t="shared" si="10"/>
        <v>0</v>
      </c>
      <c r="L26" s="273">
        <f t="shared" si="10"/>
        <v>0</v>
      </c>
      <c r="N26" s="25"/>
      <c r="O26" s="25"/>
      <c r="P26" s="25"/>
      <c r="Q26" s="25"/>
      <c r="R26" s="25"/>
      <c r="S26" s="25"/>
      <c r="T26" s="25"/>
      <c r="U26" s="25"/>
    </row>
    <row r="27" spans="1:21" s="28" customFormat="1" ht="12.75" customHeight="1">
      <c r="A27" s="223" t="str">
        <f t="shared" si="1"/>
        <v>8110411311</v>
      </c>
      <c r="B27" s="279">
        <v>8110</v>
      </c>
      <c r="C27" s="280">
        <v>4113</v>
      </c>
      <c r="D27" s="281">
        <v>1</v>
      </c>
      <c r="E27" s="281">
        <v>1</v>
      </c>
      <c r="F27" s="281"/>
      <c r="G27" s="277" t="s">
        <v>74</v>
      </c>
      <c r="H27" s="278">
        <f t="shared" si="9"/>
        <v>0</v>
      </c>
      <c r="I27" s="278">
        <f t="shared" si="9"/>
        <v>0</v>
      </c>
      <c r="J27" s="278">
        <f t="shared" si="9"/>
        <v>0</v>
      </c>
      <c r="K27" s="278">
        <f t="shared" si="10"/>
        <v>0</v>
      </c>
      <c r="L27" s="295">
        <f t="shared" si="10"/>
        <v>0</v>
      </c>
      <c r="N27" s="25"/>
      <c r="O27" s="25"/>
      <c r="P27" s="25"/>
      <c r="Q27" s="25"/>
      <c r="R27" s="25"/>
      <c r="S27" s="25"/>
      <c r="T27" s="25"/>
      <c r="U27" s="25"/>
    </row>
    <row r="28" spans="1:21" s="28" customFormat="1" ht="12.75" customHeight="1">
      <c r="A28" s="223" t="str">
        <f t="shared" si="1"/>
        <v>81104113111</v>
      </c>
      <c r="B28" s="29">
        <v>8110</v>
      </c>
      <c r="C28" s="30">
        <v>4113</v>
      </c>
      <c r="D28" s="229">
        <v>1</v>
      </c>
      <c r="E28" s="229">
        <v>1</v>
      </c>
      <c r="F28" s="229">
        <v>1</v>
      </c>
      <c r="G28" s="31" t="s">
        <v>74</v>
      </c>
      <c r="H28" s="33"/>
      <c r="I28" s="33"/>
      <c r="J28" s="33"/>
      <c r="K28" s="33"/>
      <c r="L28" s="297"/>
      <c r="N28" s="25"/>
      <c r="O28" s="25"/>
      <c r="P28" s="25"/>
      <c r="Q28" s="25"/>
      <c r="R28" s="25"/>
      <c r="S28" s="25"/>
      <c r="T28" s="25"/>
      <c r="U28" s="25"/>
    </row>
    <row r="29" spans="1:21" s="28" customFormat="1">
      <c r="A29" s="223" t="str">
        <f t="shared" si="1"/>
        <v>81104114</v>
      </c>
      <c r="B29" s="262">
        <v>8110</v>
      </c>
      <c r="C29" s="263">
        <v>4114</v>
      </c>
      <c r="D29" s="264"/>
      <c r="E29" s="264"/>
      <c r="F29" s="264"/>
      <c r="G29" s="265" t="s">
        <v>75</v>
      </c>
      <c r="H29" s="266">
        <f t="shared" ref="H29:J31" si="11">SUM(H30)</f>
        <v>0</v>
      </c>
      <c r="I29" s="266">
        <f t="shared" si="11"/>
        <v>0</v>
      </c>
      <c r="J29" s="266">
        <f t="shared" si="11"/>
        <v>0</v>
      </c>
      <c r="K29" s="266">
        <f t="shared" ref="K29:L31" si="12">SUM(K30)</f>
        <v>0</v>
      </c>
      <c r="L29" s="267">
        <f t="shared" si="12"/>
        <v>0</v>
      </c>
      <c r="N29" s="25"/>
      <c r="O29" s="25"/>
      <c r="P29" s="25"/>
      <c r="Q29" s="25"/>
      <c r="R29" s="25"/>
      <c r="S29" s="25"/>
      <c r="T29" s="25"/>
      <c r="U29" s="25"/>
    </row>
    <row r="30" spans="1:21" s="28" customFormat="1">
      <c r="A30" s="223" t="str">
        <f t="shared" si="1"/>
        <v>811041141</v>
      </c>
      <c r="B30" s="268">
        <v>8110</v>
      </c>
      <c r="C30" s="269">
        <v>4114</v>
      </c>
      <c r="D30" s="270">
        <v>1</v>
      </c>
      <c r="E30" s="270"/>
      <c r="F30" s="270"/>
      <c r="G30" s="271" t="s">
        <v>75</v>
      </c>
      <c r="H30" s="272">
        <f t="shared" si="11"/>
        <v>0</v>
      </c>
      <c r="I30" s="272">
        <f t="shared" si="11"/>
        <v>0</v>
      </c>
      <c r="J30" s="272">
        <f t="shared" si="11"/>
        <v>0</v>
      </c>
      <c r="K30" s="272">
        <f t="shared" si="12"/>
        <v>0</v>
      </c>
      <c r="L30" s="273">
        <f t="shared" si="12"/>
        <v>0</v>
      </c>
      <c r="N30" s="25"/>
      <c r="O30" s="25"/>
      <c r="P30" s="25"/>
      <c r="Q30" s="25"/>
      <c r="R30" s="25"/>
      <c r="S30" s="25"/>
      <c r="T30" s="25"/>
      <c r="U30" s="25"/>
    </row>
    <row r="31" spans="1:21" s="28" customFormat="1" ht="12.75" customHeight="1">
      <c r="A31" s="223" t="str">
        <f t="shared" si="1"/>
        <v>8110411411</v>
      </c>
      <c r="B31" s="279">
        <v>8110</v>
      </c>
      <c r="C31" s="280">
        <v>4114</v>
      </c>
      <c r="D31" s="281">
        <v>1</v>
      </c>
      <c r="E31" s="281">
        <v>1</v>
      </c>
      <c r="F31" s="276"/>
      <c r="G31" s="277" t="s">
        <v>75</v>
      </c>
      <c r="H31" s="278">
        <f t="shared" si="11"/>
        <v>0</v>
      </c>
      <c r="I31" s="278">
        <f t="shared" si="11"/>
        <v>0</v>
      </c>
      <c r="J31" s="278">
        <f t="shared" si="11"/>
        <v>0</v>
      </c>
      <c r="K31" s="278">
        <f t="shared" si="12"/>
        <v>0</v>
      </c>
      <c r="L31" s="295">
        <f t="shared" si="12"/>
        <v>0</v>
      </c>
      <c r="N31" s="25"/>
      <c r="O31" s="25"/>
      <c r="P31" s="25"/>
      <c r="Q31" s="25"/>
      <c r="R31" s="25"/>
      <c r="S31" s="25"/>
      <c r="T31" s="25"/>
      <c r="U31" s="25"/>
    </row>
    <row r="32" spans="1:21" s="28" customFormat="1" ht="12.75" customHeight="1">
      <c r="A32" s="223" t="str">
        <f t="shared" si="1"/>
        <v>81104114111</v>
      </c>
      <c r="B32" s="29">
        <v>8110</v>
      </c>
      <c r="C32" s="30">
        <v>4114</v>
      </c>
      <c r="D32" s="229">
        <v>1</v>
      </c>
      <c r="E32" s="229">
        <v>1</v>
      </c>
      <c r="F32" s="229">
        <v>1</v>
      </c>
      <c r="G32" s="31" t="s">
        <v>75</v>
      </c>
      <c r="H32" s="33"/>
      <c r="I32" s="33"/>
      <c r="J32" s="33"/>
      <c r="K32" s="33"/>
      <c r="L32" s="297"/>
      <c r="N32" s="25"/>
      <c r="O32" s="25"/>
      <c r="P32" s="25"/>
      <c r="Q32" s="25"/>
      <c r="R32" s="25"/>
      <c r="S32" s="25"/>
      <c r="T32" s="25"/>
      <c r="U32" s="25"/>
    </row>
    <row r="33" spans="1:21" s="28" customFormat="1">
      <c r="A33" s="223" t="str">
        <f t="shared" si="1"/>
        <v>81104115</v>
      </c>
      <c r="B33" s="262">
        <v>8110</v>
      </c>
      <c r="C33" s="263">
        <v>4115</v>
      </c>
      <c r="D33" s="264"/>
      <c r="E33" s="264"/>
      <c r="F33" s="264"/>
      <c r="G33" s="265" t="s">
        <v>76</v>
      </c>
      <c r="H33" s="266">
        <f t="shared" ref="H33:J35" si="13">SUM(H34)</f>
        <v>0</v>
      </c>
      <c r="I33" s="266">
        <f t="shared" si="13"/>
        <v>0</v>
      </c>
      <c r="J33" s="266">
        <f t="shared" si="13"/>
        <v>0</v>
      </c>
      <c r="K33" s="266">
        <f t="shared" ref="K33:L35" si="14">SUM(K34)</f>
        <v>0</v>
      </c>
      <c r="L33" s="267">
        <f t="shared" si="14"/>
        <v>0</v>
      </c>
      <c r="N33" s="25"/>
      <c r="O33" s="25"/>
      <c r="P33" s="25"/>
      <c r="Q33" s="25"/>
      <c r="R33" s="25"/>
      <c r="S33" s="25"/>
      <c r="T33" s="25"/>
      <c r="U33" s="25"/>
    </row>
    <row r="34" spans="1:21" s="28" customFormat="1">
      <c r="A34" s="223" t="str">
        <f t="shared" si="1"/>
        <v>811041151</v>
      </c>
      <c r="B34" s="268">
        <v>8110</v>
      </c>
      <c r="C34" s="269">
        <v>4115</v>
      </c>
      <c r="D34" s="270">
        <v>1</v>
      </c>
      <c r="E34" s="270"/>
      <c r="F34" s="270"/>
      <c r="G34" s="271" t="s">
        <v>76</v>
      </c>
      <c r="H34" s="272">
        <f t="shared" si="13"/>
        <v>0</v>
      </c>
      <c r="I34" s="272">
        <f t="shared" si="13"/>
        <v>0</v>
      </c>
      <c r="J34" s="272">
        <f t="shared" si="13"/>
        <v>0</v>
      </c>
      <c r="K34" s="272">
        <f t="shared" si="14"/>
        <v>0</v>
      </c>
      <c r="L34" s="273">
        <f t="shared" si="14"/>
        <v>0</v>
      </c>
      <c r="N34" s="25"/>
      <c r="O34" s="25"/>
      <c r="P34" s="25"/>
      <c r="Q34" s="25"/>
      <c r="R34" s="25"/>
      <c r="S34" s="25"/>
      <c r="T34" s="25"/>
      <c r="U34" s="25"/>
    </row>
    <row r="35" spans="1:21" s="28" customFormat="1" ht="12.75" customHeight="1">
      <c r="A35" s="223" t="str">
        <f t="shared" si="1"/>
        <v>8110411511</v>
      </c>
      <c r="B35" s="279">
        <v>8110</v>
      </c>
      <c r="C35" s="280">
        <v>4115</v>
      </c>
      <c r="D35" s="281">
        <v>1</v>
      </c>
      <c r="E35" s="281">
        <v>1</v>
      </c>
      <c r="F35" s="281"/>
      <c r="G35" s="277" t="s">
        <v>76</v>
      </c>
      <c r="H35" s="278">
        <f t="shared" si="13"/>
        <v>0</v>
      </c>
      <c r="I35" s="278">
        <f t="shared" si="13"/>
        <v>0</v>
      </c>
      <c r="J35" s="278">
        <f t="shared" si="13"/>
        <v>0</v>
      </c>
      <c r="K35" s="278">
        <f t="shared" si="14"/>
        <v>0</v>
      </c>
      <c r="L35" s="295">
        <f t="shared" si="14"/>
        <v>0</v>
      </c>
      <c r="N35" s="25"/>
      <c r="O35" s="25"/>
      <c r="P35" s="25"/>
      <c r="Q35" s="25"/>
      <c r="R35" s="25"/>
      <c r="S35" s="25"/>
      <c r="T35" s="25"/>
      <c r="U35" s="25"/>
    </row>
    <row r="36" spans="1:21" s="28" customFormat="1" ht="12.75" customHeight="1">
      <c r="A36" s="223" t="str">
        <f t="shared" si="1"/>
        <v>81104115111</v>
      </c>
      <c r="B36" s="29">
        <v>8110</v>
      </c>
      <c r="C36" s="30">
        <v>4115</v>
      </c>
      <c r="D36" s="229">
        <v>1</v>
      </c>
      <c r="E36" s="229">
        <v>1</v>
      </c>
      <c r="F36" s="229">
        <v>1</v>
      </c>
      <c r="G36" s="31" t="s">
        <v>76</v>
      </c>
      <c r="H36" s="33"/>
      <c r="I36" s="33"/>
      <c r="J36" s="33"/>
      <c r="K36" s="33"/>
      <c r="L36" s="297"/>
      <c r="N36" s="25"/>
      <c r="O36" s="25"/>
      <c r="P36" s="25"/>
      <c r="Q36" s="25"/>
      <c r="R36" s="25"/>
      <c r="S36" s="25"/>
      <c r="T36" s="25"/>
      <c r="U36" s="25"/>
    </row>
    <row r="37" spans="1:21" s="28" customFormat="1">
      <c r="A37" s="223" t="str">
        <f t="shared" si="1"/>
        <v>81104116</v>
      </c>
      <c r="B37" s="262">
        <v>8110</v>
      </c>
      <c r="C37" s="263">
        <v>4116</v>
      </c>
      <c r="D37" s="264"/>
      <c r="E37" s="264"/>
      <c r="F37" s="264"/>
      <c r="G37" s="265" t="s">
        <v>77</v>
      </c>
      <c r="H37" s="266">
        <f t="shared" ref="H37:J38" si="15">SUM(H38)</f>
        <v>0</v>
      </c>
      <c r="I37" s="266">
        <f t="shared" si="15"/>
        <v>0</v>
      </c>
      <c r="J37" s="266">
        <f t="shared" si="15"/>
        <v>0</v>
      </c>
      <c r="K37" s="266">
        <f t="shared" ref="K37:L38" si="16">SUM(K38)</f>
        <v>0</v>
      </c>
      <c r="L37" s="267">
        <f t="shared" si="16"/>
        <v>0</v>
      </c>
      <c r="N37" s="25"/>
      <c r="O37" s="25"/>
      <c r="P37" s="25"/>
      <c r="Q37" s="25"/>
      <c r="R37" s="25"/>
      <c r="S37" s="25"/>
      <c r="T37" s="25"/>
      <c r="U37" s="25"/>
    </row>
    <row r="38" spans="1:21" s="28" customFormat="1">
      <c r="A38" s="223" t="str">
        <f t="shared" si="1"/>
        <v>811041161</v>
      </c>
      <c r="B38" s="268">
        <v>8110</v>
      </c>
      <c r="C38" s="269">
        <v>4116</v>
      </c>
      <c r="D38" s="270">
        <v>1</v>
      </c>
      <c r="E38" s="270"/>
      <c r="F38" s="270"/>
      <c r="G38" s="271" t="s">
        <v>77</v>
      </c>
      <c r="H38" s="272">
        <f t="shared" si="15"/>
        <v>0</v>
      </c>
      <c r="I38" s="272">
        <f t="shared" si="15"/>
        <v>0</v>
      </c>
      <c r="J38" s="272">
        <f t="shared" si="15"/>
        <v>0</v>
      </c>
      <c r="K38" s="272">
        <f t="shared" si="16"/>
        <v>0</v>
      </c>
      <c r="L38" s="273">
        <f t="shared" si="16"/>
        <v>0</v>
      </c>
      <c r="N38" s="25"/>
      <c r="O38" s="25"/>
      <c r="P38" s="25"/>
      <c r="Q38" s="25"/>
      <c r="R38" s="25"/>
      <c r="S38" s="25"/>
      <c r="T38" s="25"/>
      <c r="U38" s="25"/>
    </row>
    <row r="39" spans="1:21" s="28" customFormat="1" ht="12.75" customHeight="1">
      <c r="A39" s="223" t="str">
        <f t="shared" si="1"/>
        <v>8110411611</v>
      </c>
      <c r="B39" s="279">
        <v>8110</v>
      </c>
      <c r="C39" s="280">
        <v>4116</v>
      </c>
      <c r="D39" s="281">
        <v>1</v>
      </c>
      <c r="E39" s="281">
        <v>1</v>
      </c>
      <c r="F39" s="276"/>
      <c r="G39" s="277" t="s">
        <v>77</v>
      </c>
      <c r="H39" s="278">
        <f>H40</f>
        <v>0</v>
      </c>
      <c r="I39" s="278">
        <f>I40</f>
        <v>0</v>
      </c>
      <c r="J39" s="278">
        <f>J40</f>
        <v>0</v>
      </c>
      <c r="K39" s="278">
        <f t="shared" ref="K39:L39" si="17">K40</f>
        <v>0</v>
      </c>
      <c r="L39" s="295">
        <f t="shared" si="17"/>
        <v>0</v>
      </c>
      <c r="N39" s="25"/>
      <c r="O39" s="25"/>
      <c r="P39" s="25"/>
      <c r="Q39" s="25"/>
      <c r="R39" s="25"/>
      <c r="S39" s="25"/>
      <c r="T39" s="25"/>
      <c r="U39" s="25"/>
    </row>
    <row r="40" spans="1:21" s="28" customFormat="1" ht="12.75" customHeight="1">
      <c r="A40" s="223" t="str">
        <f t="shared" si="1"/>
        <v>81104116111</v>
      </c>
      <c r="B40" s="29">
        <v>8110</v>
      </c>
      <c r="C40" s="30">
        <v>4116</v>
      </c>
      <c r="D40" s="229">
        <v>1</v>
      </c>
      <c r="E40" s="229">
        <v>1</v>
      </c>
      <c r="F40" s="229">
        <v>1</v>
      </c>
      <c r="G40" s="31" t="s">
        <v>77</v>
      </c>
      <c r="H40" s="33"/>
      <c r="I40" s="33"/>
      <c r="J40" s="33"/>
      <c r="K40" s="33"/>
      <c r="L40" s="297"/>
      <c r="N40" s="25"/>
      <c r="O40" s="25"/>
      <c r="P40" s="25"/>
      <c r="Q40" s="25"/>
      <c r="R40" s="25"/>
      <c r="S40" s="25"/>
      <c r="T40" s="25"/>
      <c r="U40" s="25"/>
    </row>
    <row r="41" spans="1:21" s="28" customFormat="1">
      <c r="A41" s="223" t="str">
        <f t="shared" si="1"/>
        <v>81104117</v>
      </c>
      <c r="B41" s="262">
        <v>8110</v>
      </c>
      <c r="C41" s="263">
        <v>4117</v>
      </c>
      <c r="D41" s="264"/>
      <c r="E41" s="264"/>
      <c r="F41" s="264"/>
      <c r="G41" s="265" t="s">
        <v>78</v>
      </c>
      <c r="H41" s="266">
        <f t="shared" ref="H41:J42" si="18">SUM(H42)</f>
        <v>0</v>
      </c>
      <c r="I41" s="266">
        <f t="shared" si="18"/>
        <v>0</v>
      </c>
      <c r="J41" s="266">
        <f t="shared" si="18"/>
        <v>0</v>
      </c>
      <c r="K41" s="266">
        <f t="shared" ref="K41:L42" si="19">SUM(K42)</f>
        <v>0</v>
      </c>
      <c r="L41" s="267">
        <f t="shared" si="19"/>
        <v>0</v>
      </c>
      <c r="N41" s="25"/>
      <c r="O41" s="25"/>
      <c r="P41" s="25"/>
      <c r="Q41" s="25"/>
      <c r="R41" s="25"/>
      <c r="S41" s="25"/>
      <c r="T41" s="25"/>
      <c r="U41" s="25"/>
    </row>
    <row r="42" spans="1:21" s="28" customFormat="1">
      <c r="A42" s="223" t="str">
        <f t="shared" si="1"/>
        <v>811041171</v>
      </c>
      <c r="B42" s="268">
        <v>8110</v>
      </c>
      <c r="C42" s="269">
        <v>4117</v>
      </c>
      <c r="D42" s="270">
        <v>1</v>
      </c>
      <c r="E42" s="270"/>
      <c r="F42" s="270"/>
      <c r="G42" s="271" t="s">
        <v>78</v>
      </c>
      <c r="H42" s="272">
        <f t="shared" si="18"/>
        <v>0</v>
      </c>
      <c r="I42" s="272">
        <f t="shared" si="18"/>
        <v>0</v>
      </c>
      <c r="J42" s="272">
        <f t="shared" si="18"/>
        <v>0</v>
      </c>
      <c r="K42" s="272">
        <f t="shared" si="19"/>
        <v>0</v>
      </c>
      <c r="L42" s="273">
        <f t="shared" si="19"/>
        <v>0</v>
      </c>
      <c r="N42" s="25"/>
      <c r="O42" s="25"/>
      <c r="P42" s="25"/>
      <c r="Q42" s="25"/>
      <c r="R42" s="25"/>
      <c r="S42" s="25"/>
      <c r="T42" s="25"/>
      <c r="U42" s="25"/>
    </row>
    <row r="43" spans="1:21" s="28" customFormat="1" ht="12.75" customHeight="1">
      <c r="A43" s="223" t="str">
        <f t="shared" si="1"/>
        <v>8110411711</v>
      </c>
      <c r="B43" s="279">
        <v>8110</v>
      </c>
      <c r="C43" s="280">
        <v>4117</v>
      </c>
      <c r="D43" s="281">
        <v>1</v>
      </c>
      <c r="E43" s="281">
        <v>1</v>
      </c>
      <c r="F43" s="281"/>
      <c r="G43" s="277" t="s">
        <v>78</v>
      </c>
      <c r="H43" s="278">
        <f>SUM(H44:H47)</f>
        <v>0</v>
      </c>
      <c r="I43" s="278">
        <f>SUM(I44:I47)</f>
        <v>0</v>
      </c>
      <c r="J43" s="278">
        <f>SUM(J44:J47)</f>
        <v>0</v>
      </c>
      <c r="K43" s="278">
        <f t="shared" ref="K43:L43" si="20">SUM(K44:K47)</f>
        <v>0</v>
      </c>
      <c r="L43" s="295">
        <f t="shared" si="20"/>
        <v>0</v>
      </c>
      <c r="N43" s="25"/>
      <c r="O43" s="25"/>
      <c r="P43" s="25"/>
      <c r="Q43" s="25"/>
      <c r="R43" s="25"/>
      <c r="S43" s="25"/>
      <c r="T43" s="25"/>
      <c r="U43" s="25"/>
    </row>
    <row r="44" spans="1:21" s="28" customFormat="1" ht="12.75" customHeight="1">
      <c r="A44" s="223" t="str">
        <f t="shared" si="1"/>
        <v>81104117111</v>
      </c>
      <c r="B44" s="29">
        <v>8110</v>
      </c>
      <c r="C44" s="30">
        <v>4117</v>
      </c>
      <c r="D44" s="229">
        <v>1</v>
      </c>
      <c r="E44" s="229">
        <v>1</v>
      </c>
      <c r="F44" s="229">
        <v>1</v>
      </c>
      <c r="G44" s="31" t="s">
        <v>79</v>
      </c>
      <c r="H44" s="33"/>
      <c r="I44" s="33"/>
      <c r="J44" s="33"/>
      <c r="K44" s="33"/>
      <c r="L44" s="297"/>
      <c r="N44" s="25"/>
      <c r="O44" s="25"/>
      <c r="P44" s="25"/>
      <c r="Q44" s="25"/>
      <c r="R44" s="25"/>
      <c r="S44" s="25"/>
      <c r="T44" s="25"/>
      <c r="U44" s="25"/>
    </row>
    <row r="45" spans="1:21" s="28" customFormat="1" ht="12.75" customHeight="1">
      <c r="A45" s="223" t="str">
        <f t="shared" si="1"/>
        <v>81104117112</v>
      </c>
      <c r="B45" s="29">
        <v>8110</v>
      </c>
      <c r="C45" s="30">
        <v>4117</v>
      </c>
      <c r="D45" s="229">
        <v>1</v>
      </c>
      <c r="E45" s="229">
        <v>1</v>
      </c>
      <c r="F45" s="229">
        <v>2</v>
      </c>
      <c r="G45" s="31" t="s">
        <v>80</v>
      </c>
      <c r="H45" s="33"/>
      <c r="I45" s="33"/>
      <c r="J45" s="33"/>
      <c r="K45" s="33"/>
      <c r="L45" s="297"/>
      <c r="N45" s="25"/>
      <c r="O45" s="25"/>
      <c r="P45" s="25"/>
      <c r="Q45" s="25"/>
      <c r="R45" s="25"/>
      <c r="S45" s="25"/>
      <c r="T45" s="25"/>
      <c r="U45" s="25"/>
    </row>
    <row r="46" spans="1:21" s="28" customFormat="1" ht="12.75" customHeight="1">
      <c r="A46" s="223" t="str">
        <f t="shared" si="1"/>
        <v>81104117113</v>
      </c>
      <c r="B46" s="29">
        <v>8110</v>
      </c>
      <c r="C46" s="30">
        <v>4117</v>
      </c>
      <c r="D46" s="229">
        <v>1</v>
      </c>
      <c r="E46" s="229">
        <v>1</v>
      </c>
      <c r="F46" s="229">
        <v>3</v>
      </c>
      <c r="G46" s="31" t="s">
        <v>81</v>
      </c>
      <c r="H46" s="33"/>
      <c r="I46" s="33"/>
      <c r="J46" s="33"/>
      <c r="K46" s="33"/>
      <c r="L46" s="297"/>
      <c r="N46" s="25"/>
      <c r="O46" s="25"/>
      <c r="P46" s="25"/>
      <c r="Q46" s="25"/>
      <c r="R46" s="25"/>
      <c r="S46" s="25"/>
      <c r="T46" s="25"/>
      <c r="U46" s="25"/>
    </row>
    <row r="47" spans="1:21" s="28" customFormat="1" ht="12.75" customHeight="1">
      <c r="A47" s="223" t="str">
        <f t="shared" si="1"/>
        <v>81104117114</v>
      </c>
      <c r="B47" s="29">
        <v>8110</v>
      </c>
      <c r="C47" s="30">
        <v>4117</v>
      </c>
      <c r="D47" s="229">
        <v>1</v>
      </c>
      <c r="E47" s="229">
        <v>1</v>
      </c>
      <c r="F47" s="229">
        <v>4</v>
      </c>
      <c r="G47" s="31" t="s">
        <v>82</v>
      </c>
      <c r="H47" s="33"/>
      <c r="I47" s="33"/>
      <c r="J47" s="33"/>
      <c r="K47" s="33"/>
      <c r="L47" s="297"/>
      <c r="N47" s="25"/>
      <c r="O47" s="25"/>
      <c r="P47" s="25"/>
      <c r="Q47" s="25"/>
      <c r="R47" s="25"/>
      <c r="S47" s="25"/>
      <c r="T47" s="25"/>
      <c r="U47" s="25"/>
    </row>
    <row r="48" spans="1:21" s="28" customFormat="1" ht="27">
      <c r="A48" s="223" t="str">
        <f t="shared" si="1"/>
        <v>81104118</v>
      </c>
      <c r="B48" s="262">
        <v>8110</v>
      </c>
      <c r="C48" s="263">
        <v>4118</v>
      </c>
      <c r="D48" s="264"/>
      <c r="E48" s="264"/>
      <c r="F48" s="264"/>
      <c r="G48" s="265" t="s">
        <v>1014</v>
      </c>
      <c r="H48" s="266">
        <f t="shared" ref="H48:J50" si="21">SUM(H49)</f>
        <v>0</v>
      </c>
      <c r="I48" s="266">
        <f t="shared" si="21"/>
        <v>0</v>
      </c>
      <c r="J48" s="266">
        <f t="shared" si="21"/>
        <v>0</v>
      </c>
      <c r="K48" s="266">
        <f t="shared" ref="K48:L50" si="22">SUM(K49)</f>
        <v>0</v>
      </c>
      <c r="L48" s="267">
        <f t="shared" si="22"/>
        <v>0</v>
      </c>
      <c r="N48" s="25"/>
      <c r="O48" s="25"/>
      <c r="P48" s="25"/>
      <c r="Q48" s="25"/>
      <c r="R48" s="25"/>
      <c r="S48" s="25"/>
      <c r="T48" s="25"/>
      <c r="U48" s="25"/>
    </row>
    <row r="49" spans="1:21" s="28" customFormat="1" ht="27">
      <c r="A49" s="223" t="str">
        <f t="shared" si="1"/>
        <v>811041181</v>
      </c>
      <c r="B49" s="268">
        <v>8110</v>
      </c>
      <c r="C49" s="269">
        <v>4118</v>
      </c>
      <c r="D49" s="270">
        <v>1</v>
      </c>
      <c r="E49" s="270"/>
      <c r="F49" s="270"/>
      <c r="G49" s="271" t="s">
        <v>1014</v>
      </c>
      <c r="H49" s="272">
        <f t="shared" si="21"/>
        <v>0</v>
      </c>
      <c r="I49" s="272">
        <f t="shared" si="21"/>
        <v>0</v>
      </c>
      <c r="J49" s="272">
        <f t="shared" si="21"/>
        <v>0</v>
      </c>
      <c r="K49" s="272">
        <f t="shared" si="22"/>
        <v>0</v>
      </c>
      <c r="L49" s="273">
        <f t="shared" si="22"/>
        <v>0</v>
      </c>
      <c r="N49" s="25"/>
      <c r="O49" s="25"/>
      <c r="P49" s="25"/>
      <c r="Q49" s="25"/>
      <c r="R49" s="25"/>
      <c r="S49" s="25"/>
      <c r="T49" s="25"/>
      <c r="U49" s="25"/>
    </row>
    <row r="50" spans="1:21" s="28" customFormat="1" ht="19.5" customHeight="1">
      <c r="A50" s="223" t="str">
        <f t="shared" si="1"/>
        <v>8110411811</v>
      </c>
      <c r="B50" s="279">
        <v>8110</v>
      </c>
      <c r="C50" s="280">
        <v>4118</v>
      </c>
      <c r="D50" s="281">
        <v>1</v>
      </c>
      <c r="E50" s="281">
        <v>1</v>
      </c>
      <c r="F50" s="276"/>
      <c r="G50" s="277" t="s">
        <v>1014</v>
      </c>
      <c r="H50" s="278">
        <f t="shared" si="21"/>
        <v>0</v>
      </c>
      <c r="I50" s="278">
        <f t="shared" si="21"/>
        <v>0</v>
      </c>
      <c r="J50" s="278">
        <f t="shared" si="21"/>
        <v>0</v>
      </c>
      <c r="K50" s="278">
        <f t="shared" si="22"/>
        <v>0</v>
      </c>
      <c r="L50" s="295">
        <f t="shared" si="22"/>
        <v>0</v>
      </c>
      <c r="N50" s="25"/>
      <c r="O50" s="25"/>
      <c r="P50" s="25"/>
      <c r="Q50" s="25"/>
      <c r="R50" s="25"/>
      <c r="S50" s="25"/>
      <c r="T50" s="25"/>
      <c r="U50" s="25"/>
    </row>
    <row r="51" spans="1:21" s="28" customFormat="1" ht="18">
      <c r="A51" s="223" t="str">
        <f t="shared" si="1"/>
        <v>81104118111</v>
      </c>
      <c r="B51" s="29">
        <v>8110</v>
      </c>
      <c r="C51" s="30">
        <v>4118</v>
      </c>
      <c r="D51" s="229">
        <v>1</v>
      </c>
      <c r="E51" s="229">
        <v>1</v>
      </c>
      <c r="F51" s="229">
        <v>1</v>
      </c>
      <c r="G51" s="31" t="s">
        <v>1014</v>
      </c>
      <c r="H51" s="33"/>
      <c r="I51" s="33"/>
      <c r="J51" s="33"/>
      <c r="K51" s="33"/>
      <c r="L51" s="297"/>
      <c r="N51" s="25"/>
      <c r="O51" s="25"/>
      <c r="P51" s="25"/>
      <c r="Q51" s="25"/>
      <c r="R51" s="25"/>
      <c r="S51" s="25"/>
      <c r="T51" s="25"/>
      <c r="U51" s="25"/>
    </row>
    <row r="52" spans="1:21" s="28" customFormat="1">
      <c r="A52" s="223" t="str">
        <f t="shared" si="1"/>
        <v>81104119</v>
      </c>
      <c r="B52" s="262">
        <v>8110</v>
      </c>
      <c r="C52" s="263">
        <v>4119</v>
      </c>
      <c r="D52" s="264"/>
      <c r="E52" s="264"/>
      <c r="F52" s="264"/>
      <c r="G52" s="265" t="s">
        <v>83</v>
      </c>
      <c r="H52" s="266">
        <f t="shared" ref="H52:J53" si="23">SUM(H53)</f>
        <v>0</v>
      </c>
      <c r="I52" s="266">
        <f t="shared" si="23"/>
        <v>0</v>
      </c>
      <c r="J52" s="266">
        <f t="shared" si="23"/>
        <v>0</v>
      </c>
      <c r="K52" s="266">
        <f t="shared" ref="K52:L53" si="24">SUM(K53)</f>
        <v>0</v>
      </c>
      <c r="L52" s="267">
        <f t="shared" si="24"/>
        <v>0</v>
      </c>
      <c r="N52" s="25"/>
      <c r="O52" s="25"/>
      <c r="P52" s="25"/>
      <c r="Q52" s="25"/>
      <c r="R52" s="25"/>
      <c r="S52" s="25"/>
      <c r="T52" s="25"/>
      <c r="U52" s="25"/>
    </row>
    <row r="53" spans="1:21" s="28" customFormat="1">
      <c r="A53" s="223" t="str">
        <f t="shared" si="1"/>
        <v>811041191</v>
      </c>
      <c r="B53" s="268">
        <v>8110</v>
      </c>
      <c r="C53" s="269">
        <v>4119</v>
      </c>
      <c r="D53" s="270">
        <v>1</v>
      </c>
      <c r="E53" s="270"/>
      <c r="F53" s="270"/>
      <c r="G53" s="271" t="s">
        <v>83</v>
      </c>
      <c r="H53" s="272">
        <f t="shared" si="23"/>
        <v>0</v>
      </c>
      <c r="I53" s="272">
        <f t="shared" si="23"/>
        <v>0</v>
      </c>
      <c r="J53" s="272">
        <f t="shared" si="23"/>
        <v>0</v>
      </c>
      <c r="K53" s="272">
        <f t="shared" si="24"/>
        <v>0</v>
      </c>
      <c r="L53" s="273">
        <f t="shared" si="24"/>
        <v>0</v>
      </c>
      <c r="N53" s="25"/>
      <c r="O53" s="25"/>
      <c r="P53" s="25"/>
      <c r="Q53" s="25"/>
      <c r="R53" s="25"/>
      <c r="S53" s="25"/>
      <c r="T53" s="25"/>
      <c r="U53" s="25"/>
    </row>
    <row r="54" spans="1:21" s="28" customFormat="1" ht="12.75" customHeight="1">
      <c r="A54" s="223" t="str">
        <f t="shared" si="1"/>
        <v>8110411911</v>
      </c>
      <c r="B54" s="279">
        <v>8110</v>
      </c>
      <c r="C54" s="280">
        <v>4119</v>
      </c>
      <c r="D54" s="281">
        <v>1</v>
      </c>
      <c r="E54" s="281">
        <v>1</v>
      </c>
      <c r="F54" s="276"/>
      <c r="G54" s="277" t="s">
        <v>84</v>
      </c>
      <c r="H54" s="278">
        <f>SUM(H55:H56)</f>
        <v>0</v>
      </c>
      <c r="I54" s="278">
        <f>SUM(I55:I56)</f>
        <v>0</v>
      </c>
      <c r="J54" s="278">
        <f>SUM(J55:J56)</f>
        <v>0</v>
      </c>
      <c r="K54" s="278">
        <f t="shared" ref="K54:L54" si="25">SUM(K55:K56)</f>
        <v>0</v>
      </c>
      <c r="L54" s="295">
        <f t="shared" si="25"/>
        <v>0</v>
      </c>
      <c r="N54" s="25"/>
      <c r="O54" s="25"/>
      <c r="P54" s="25"/>
      <c r="Q54" s="25"/>
      <c r="R54" s="25"/>
      <c r="S54" s="25"/>
      <c r="T54" s="25"/>
      <c r="U54" s="25"/>
    </row>
    <row r="55" spans="1:21" s="28" customFormat="1" ht="12.75" customHeight="1">
      <c r="A55" s="223" t="str">
        <f t="shared" si="1"/>
        <v>81104119111</v>
      </c>
      <c r="B55" s="29">
        <v>8110</v>
      </c>
      <c r="C55" s="30">
        <v>4119</v>
      </c>
      <c r="D55" s="229">
        <v>1</v>
      </c>
      <c r="E55" s="229">
        <v>1</v>
      </c>
      <c r="F55" s="229">
        <v>1</v>
      </c>
      <c r="G55" s="31" t="s">
        <v>85</v>
      </c>
      <c r="H55" s="33"/>
      <c r="I55" s="33"/>
      <c r="J55" s="33"/>
      <c r="K55" s="33"/>
      <c r="L55" s="297"/>
      <c r="N55" s="25"/>
      <c r="O55" s="25"/>
      <c r="P55" s="25"/>
      <c r="Q55" s="25"/>
      <c r="R55" s="25"/>
      <c r="S55" s="25"/>
      <c r="T55" s="25"/>
      <c r="U55" s="25"/>
    </row>
    <row r="56" spans="1:21" s="28" customFormat="1" ht="12.75" customHeight="1">
      <c r="A56" s="223" t="str">
        <f t="shared" si="1"/>
        <v>81104119112</v>
      </c>
      <c r="B56" s="29">
        <v>8110</v>
      </c>
      <c r="C56" s="30">
        <v>4119</v>
      </c>
      <c r="D56" s="229">
        <v>1</v>
      </c>
      <c r="E56" s="229">
        <v>1</v>
      </c>
      <c r="F56" s="229">
        <v>2</v>
      </c>
      <c r="G56" s="31" t="s">
        <v>86</v>
      </c>
      <c r="H56" s="33"/>
      <c r="I56" s="33"/>
      <c r="J56" s="33"/>
      <c r="K56" s="33"/>
      <c r="L56" s="297"/>
      <c r="N56" s="25"/>
      <c r="O56" s="25"/>
      <c r="P56" s="25"/>
      <c r="Q56" s="25"/>
      <c r="R56" s="25"/>
      <c r="S56" s="25"/>
      <c r="T56" s="25"/>
      <c r="U56" s="25"/>
    </row>
    <row r="57" spans="1:21" s="28" customFormat="1">
      <c r="A57" s="223" t="str">
        <f t="shared" si="1"/>
        <v>Subtotal (7)</v>
      </c>
      <c r="B57" s="303" t="s">
        <v>1109</v>
      </c>
      <c r="C57" s="34"/>
      <c r="D57" s="236"/>
      <c r="E57" s="236"/>
      <c r="F57" s="236"/>
      <c r="G57" s="31"/>
      <c r="H57" s="26">
        <f>+H52+H48+H41+H37+H33+H29+H25+H19+H15</f>
        <v>0</v>
      </c>
      <c r="I57" s="26">
        <f>+I52+I48+I41+I37+I33+I29+I25+I19+I15</f>
        <v>0</v>
      </c>
      <c r="J57" s="26">
        <f>+J52+J48+J41+J37+J33+J29+J25+J19+J15</f>
        <v>0</v>
      </c>
      <c r="K57" s="26">
        <f t="shared" ref="K57:L57" si="26">+K52+K48+K41+K37+K33+K29+K25+K19+K15</f>
        <v>0</v>
      </c>
      <c r="L57" s="27">
        <f t="shared" si="26"/>
        <v>0</v>
      </c>
      <c r="N57" s="25"/>
      <c r="O57" s="25"/>
      <c r="P57" s="25"/>
      <c r="Q57" s="25"/>
      <c r="R57" s="25"/>
      <c r="S57" s="25"/>
      <c r="T57" s="25"/>
      <c r="U57" s="25"/>
    </row>
    <row r="58" spans="1:21" s="28" customFormat="1">
      <c r="A58" s="223" t="str">
        <f t="shared" si="1"/>
        <v>81104120</v>
      </c>
      <c r="B58" s="238">
        <v>8110</v>
      </c>
      <c r="C58" s="239">
        <v>4120</v>
      </c>
      <c r="D58" s="240"/>
      <c r="E58" s="240"/>
      <c r="F58" s="240"/>
      <c r="G58" s="241" t="s">
        <v>10</v>
      </c>
      <c r="H58" s="242">
        <f>+H59+H63+H67+H71+H75</f>
        <v>0</v>
      </c>
      <c r="I58" s="242">
        <f>+I59+I63+I67+I71+I75</f>
        <v>0</v>
      </c>
      <c r="J58" s="242">
        <f>+J59+J63+J67+J71+J75</f>
        <v>0</v>
      </c>
      <c r="K58" s="242">
        <f t="shared" ref="K58:L58" si="27">+K59+K63+K67+K71+K75</f>
        <v>0</v>
      </c>
      <c r="L58" s="243">
        <f t="shared" si="27"/>
        <v>0</v>
      </c>
      <c r="N58" s="25"/>
      <c r="O58" s="25"/>
      <c r="P58" s="25"/>
      <c r="Q58" s="25"/>
      <c r="R58" s="25"/>
      <c r="S58" s="25"/>
      <c r="T58" s="25"/>
      <c r="U58" s="25"/>
    </row>
    <row r="59" spans="1:21" s="28" customFormat="1">
      <c r="A59" s="223" t="str">
        <f t="shared" si="1"/>
        <v>81104121</v>
      </c>
      <c r="B59" s="262">
        <v>8110</v>
      </c>
      <c r="C59" s="263">
        <v>4121</v>
      </c>
      <c r="D59" s="264"/>
      <c r="E59" s="264"/>
      <c r="F59" s="264"/>
      <c r="G59" s="265" t="s">
        <v>88</v>
      </c>
      <c r="H59" s="266">
        <f t="shared" ref="H59:J61" si="28">SUM(H60)</f>
        <v>0</v>
      </c>
      <c r="I59" s="266">
        <f t="shared" si="28"/>
        <v>0</v>
      </c>
      <c r="J59" s="266">
        <f t="shared" si="28"/>
        <v>0</v>
      </c>
      <c r="K59" s="266">
        <f t="shared" ref="K59:L61" si="29">SUM(K60)</f>
        <v>0</v>
      </c>
      <c r="L59" s="267">
        <f t="shared" si="29"/>
        <v>0</v>
      </c>
      <c r="N59" s="25"/>
      <c r="O59" s="25"/>
      <c r="P59" s="25"/>
      <c r="Q59" s="25"/>
      <c r="R59" s="25"/>
      <c r="S59" s="25"/>
      <c r="T59" s="25"/>
      <c r="U59" s="25"/>
    </row>
    <row r="60" spans="1:21" s="28" customFormat="1">
      <c r="A60" s="223" t="str">
        <f t="shared" si="1"/>
        <v>811041211</v>
      </c>
      <c r="B60" s="268">
        <v>8110</v>
      </c>
      <c r="C60" s="269">
        <v>4121</v>
      </c>
      <c r="D60" s="270">
        <v>1</v>
      </c>
      <c r="E60" s="270"/>
      <c r="F60" s="270"/>
      <c r="G60" s="271" t="s">
        <v>88</v>
      </c>
      <c r="H60" s="272">
        <f t="shared" si="28"/>
        <v>0</v>
      </c>
      <c r="I60" s="272">
        <f t="shared" si="28"/>
        <v>0</v>
      </c>
      <c r="J60" s="272">
        <f t="shared" si="28"/>
        <v>0</v>
      </c>
      <c r="K60" s="272">
        <f t="shared" si="29"/>
        <v>0</v>
      </c>
      <c r="L60" s="273">
        <f t="shared" si="29"/>
        <v>0</v>
      </c>
      <c r="N60" s="25"/>
      <c r="O60" s="25"/>
      <c r="P60" s="25"/>
      <c r="Q60" s="25"/>
      <c r="R60" s="25"/>
      <c r="S60" s="25"/>
      <c r="T60" s="25"/>
      <c r="U60" s="25"/>
    </row>
    <row r="61" spans="1:21" s="28" customFormat="1" ht="12.75" customHeight="1">
      <c r="A61" s="223" t="str">
        <f t="shared" si="1"/>
        <v>8110412111</v>
      </c>
      <c r="B61" s="279">
        <v>8110</v>
      </c>
      <c r="C61" s="280">
        <v>4121</v>
      </c>
      <c r="D61" s="281">
        <v>1</v>
      </c>
      <c r="E61" s="281">
        <v>1</v>
      </c>
      <c r="F61" s="276"/>
      <c r="G61" s="277" t="s">
        <v>88</v>
      </c>
      <c r="H61" s="278">
        <f t="shared" si="28"/>
        <v>0</v>
      </c>
      <c r="I61" s="278">
        <f t="shared" si="28"/>
        <v>0</v>
      </c>
      <c r="J61" s="278">
        <f t="shared" si="28"/>
        <v>0</v>
      </c>
      <c r="K61" s="278">
        <f t="shared" si="29"/>
        <v>0</v>
      </c>
      <c r="L61" s="295">
        <f t="shared" si="29"/>
        <v>0</v>
      </c>
      <c r="N61" s="25"/>
      <c r="O61" s="25"/>
      <c r="P61" s="25"/>
      <c r="Q61" s="25"/>
      <c r="R61" s="25"/>
      <c r="S61" s="25"/>
      <c r="T61" s="25"/>
      <c r="U61" s="25"/>
    </row>
    <row r="62" spans="1:21" s="28" customFormat="1" ht="12.75" customHeight="1">
      <c r="A62" s="223" t="str">
        <f t="shared" si="1"/>
        <v>81104121111</v>
      </c>
      <c r="B62" s="29">
        <v>8110</v>
      </c>
      <c r="C62" s="30">
        <v>4121</v>
      </c>
      <c r="D62" s="229">
        <v>1</v>
      </c>
      <c r="E62" s="229">
        <v>1</v>
      </c>
      <c r="F62" s="229">
        <v>1</v>
      </c>
      <c r="G62" s="31" t="s">
        <v>88</v>
      </c>
      <c r="H62" s="33"/>
      <c r="I62" s="33"/>
      <c r="J62" s="33"/>
      <c r="K62" s="33"/>
      <c r="L62" s="297"/>
      <c r="N62" s="25"/>
      <c r="O62" s="25"/>
      <c r="P62" s="25"/>
      <c r="Q62" s="25"/>
      <c r="R62" s="25"/>
      <c r="S62" s="25"/>
      <c r="T62" s="25"/>
      <c r="U62" s="25"/>
    </row>
    <row r="63" spans="1:21" s="28" customFormat="1">
      <c r="A63" s="223" t="str">
        <f t="shared" si="1"/>
        <v>81104122</v>
      </c>
      <c r="B63" s="262">
        <v>8110</v>
      </c>
      <c r="C63" s="336">
        <v>4122</v>
      </c>
      <c r="D63" s="264"/>
      <c r="E63" s="264"/>
      <c r="F63" s="264"/>
      <c r="G63" s="265" t="s">
        <v>1015</v>
      </c>
      <c r="H63" s="266">
        <f t="shared" ref="H63:J64" si="30">SUM(H64)</f>
        <v>0</v>
      </c>
      <c r="I63" s="266">
        <f t="shared" si="30"/>
        <v>0</v>
      </c>
      <c r="J63" s="266">
        <f t="shared" si="30"/>
        <v>0</v>
      </c>
      <c r="K63" s="266">
        <f t="shared" ref="K63:L64" si="31">SUM(K64)</f>
        <v>0</v>
      </c>
      <c r="L63" s="267">
        <f t="shared" si="31"/>
        <v>0</v>
      </c>
      <c r="N63" s="25"/>
      <c r="O63" s="25"/>
      <c r="P63" s="25"/>
      <c r="Q63" s="25"/>
      <c r="R63" s="25"/>
      <c r="S63" s="25"/>
      <c r="T63" s="25"/>
      <c r="U63" s="25"/>
    </row>
    <row r="64" spans="1:21" s="28" customFormat="1">
      <c r="A64" s="223" t="str">
        <f t="shared" si="1"/>
        <v>811041221</v>
      </c>
      <c r="B64" s="268">
        <v>8110</v>
      </c>
      <c r="C64" s="269">
        <v>4122</v>
      </c>
      <c r="D64" s="270">
        <v>1</v>
      </c>
      <c r="E64" s="270"/>
      <c r="F64" s="270"/>
      <c r="G64" s="271" t="s">
        <v>1015</v>
      </c>
      <c r="H64" s="272">
        <f t="shared" si="30"/>
        <v>0</v>
      </c>
      <c r="I64" s="272">
        <f t="shared" si="30"/>
        <v>0</v>
      </c>
      <c r="J64" s="272">
        <f t="shared" si="30"/>
        <v>0</v>
      </c>
      <c r="K64" s="272">
        <f t="shared" si="31"/>
        <v>0</v>
      </c>
      <c r="L64" s="273">
        <f t="shared" si="31"/>
        <v>0</v>
      </c>
      <c r="N64" s="25"/>
      <c r="O64" s="25"/>
      <c r="P64" s="25"/>
      <c r="Q64" s="25"/>
      <c r="R64" s="25"/>
      <c r="S64" s="25"/>
      <c r="T64" s="25"/>
      <c r="U64" s="25"/>
    </row>
    <row r="65" spans="1:21" s="28" customFormat="1" ht="12.75" customHeight="1">
      <c r="A65" s="223" t="str">
        <f t="shared" si="1"/>
        <v>8110412211</v>
      </c>
      <c r="B65" s="274">
        <v>8110</v>
      </c>
      <c r="C65" s="275">
        <v>4122</v>
      </c>
      <c r="D65" s="276">
        <v>1</v>
      </c>
      <c r="E65" s="276">
        <v>1</v>
      </c>
      <c r="F65" s="276"/>
      <c r="G65" s="277" t="s">
        <v>1015</v>
      </c>
      <c r="H65" s="278"/>
      <c r="I65" s="278"/>
      <c r="J65" s="278"/>
      <c r="K65" s="278"/>
      <c r="L65" s="295"/>
      <c r="N65" s="25"/>
      <c r="O65" s="25"/>
      <c r="P65" s="25"/>
      <c r="Q65" s="25"/>
      <c r="R65" s="25"/>
      <c r="S65" s="25"/>
      <c r="T65" s="25"/>
      <c r="U65" s="25"/>
    </row>
    <row r="66" spans="1:21" s="28" customFormat="1" ht="12.75" customHeight="1">
      <c r="A66" s="223" t="str">
        <f t="shared" si="1"/>
        <v>81104122111</v>
      </c>
      <c r="B66" s="29">
        <v>8110</v>
      </c>
      <c r="C66" s="30">
        <v>4122</v>
      </c>
      <c r="D66" s="229">
        <v>1</v>
      </c>
      <c r="E66" s="229">
        <v>1</v>
      </c>
      <c r="F66" s="229">
        <v>1</v>
      </c>
      <c r="G66" s="31" t="s">
        <v>1015</v>
      </c>
      <c r="H66" s="33"/>
      <c r="I66" s="33"/>
      <c r="J66" s="33"/>
      <c r="K66" s="33"/>
      <c r="L66" s="297"/>
      <c r="N66" s="25"/>
      <c r="O66" s="25"/>
      <c r="P66" s="25"/>
      <c r="Q66" s="25"/>
      <c r="R66" s="25"/>
      <c r="S66" s="25"/>
      <c r="T66" s="25"/>
      <c r="U66" s="25"/>
    </row>
    <row r="67" spans="1:21" s="28" customFormat="1">
      <c r="A67" s="223" t="str">
        <f t="shared" si="1"/>
        <v>81104123</v>
      </c>
      <c r="B67" s="262">
        <v>8110</v>
      </c>
      <c r="C67" s="263">
        <v>4123</v>
      </c>
      <c r="D67" s="264"/>
      <c r="E67" s="264"/>
      <c r="F67" s="264"/>
      <c r="G67" s="265" t="s">
        <v>89</v>
      </c>
      <c r="H67" s="266">
        <f t="shared" ref="H67:J68" si="32">SUM(H68)</f>
        <v>0</v>
      </c>
      <c r="I67" s="266">
        <f t="shared" si="32"/>
        <v>0</v>
      </c>
      <c r="J67" s="266">
        <f t="shared" si="32"/>
        <v>0</v>
      </c>
      <c r="K67" s="266">
        <f t="shared" ref="K67:L68" si="33">SUM(K68)</f>
        <v>0</v>
      </c>
      <c r="L67" s="267">
        <f t="shared" si="33"/>
        <v>0</v>
      </c>
      <c r="N67" s="25"/>
      <c r="O67" s="25"/>
      <c r="P67" s="25"/>
      <c r="Q67" s="25"/>
      <c r="R67" s="25"/>
      <c r="S67" s="25"/>
      <c r="T67" s="25"/>
      <c r="U67" s="25"/>
    </row>
    <row r="68" spans="1:21" s="28" customFormat="1">
      <c r="A68" s="223" t="str">
        <f t="shared" si="1"/>
        <v>811041231</v>
      </c>
      <c r="B68" s="268">
        <v>8110</v>
      </c>
      <c r="C68" s="269">
        <v>4123</v>
      </c>
      <c r="D68" s="270">
        <v>1</v>
      </c>
      <c r="E68" s="270"/>
      <c r="F68" s="270"/>
      <c r="G68" s="271" t="s">
        <v>89</v>
      </c>
      <c r="H68" s="272">
        <f t="shared" si="32"/>
        <v>0</v>
      </c>
      <c r="I68" s="272">
        <f t="shared" si="32"/>
        <v>0</v>
      </c>
      <c r="J68" s="272">
        <f t="shared" si="32"/>
        <v>0</v>
      </c>
      <c r="K68" s="272">
        <f t="shared" si="33"/>
        <v>0</v>
      </c>
      <c r="L68" s="273">
        <f t="shared" si="33"/>
        <v>0</v>
      </c>
      <c r="N68" s="25"/>
      <c r="O68" s="25"/>
      <c r="P68" s="25"/>
      <c r="Q68" s="25"/>
      <c r="R68" s="25"/>
      <c r="S68" s="25"/>
      <c r="T68" s="25"/>
      <c r="U68" s="25"/>
    </row>
    <row r="69" spans="1:21" s="28" customFormat="1" ht="12.75" customHeight="1">
      <c r="A69" s="223" t="str">
        <f t="shared" si="1"/>
        <v>8110412311</v>
      </c>
      <c r="B69" s="274">
        <v>8110</v>
      </c>
      <c r="C69" s="275">
        <v>4123</v>
      </c>
      <c r="D69" s="276">
        <v>1</v>
      </c>
      <c r="E69" s="276">
        <v>1</v>
      </c>
      <c r="F69" s="276"/>
      <c r="G69" s="277" t="s">
        <v>89</v>
      </c>
      <c r="H69" s="278">
        <f>H70</f>
        <v>0</v>
      </c>
      <c r="I69" s="278">
        <f>I70</f>
        <v>0</v>
      </c>
      <c r="J69" s="278">
        <f>J70</f>
        <v>0</v>
      </c>
      <c r="K69" s="278">
        <f t="shared" ref="K69:L69" si="34">K70</f>
        <v>0</v>
      </c>
      <c r="L69" s="295">
        <f t="shared" si="34"/>
        <v>0</v>
      </c>
      <c r="N69" s="25"/>
      <c r="O69" s="25"/>
      <c r="P69" s="25"/>
      <c r="Q69" s="25"/>
      <c r="R69" s="25"/>
      <c r="S69" s="25"/>
      <c r="T69" s="25"/>
      <c r="U69" s="25"/>
    </row>
    <row r="70" spans="1:21" s="28" customFormat="1" ht="12.75" customHeight="1">
      <c r="A70" s="223" t="str">
        <f t="shared" si="1"/>
        <v>81104123111</v>
      </c>
      <c r="B70" s="29">
        <v>8110</v>
      </c>
      <c r="C70" s="30">
        <v>4123</v>
      </c>
      <c r="D70" s="332">
        <v>1</v>
      </c>
      <c r="E70" s="229">
        <v>1</v>
      </c>
      <c r="F70" s="229">
        <v>1</v>
      </c>
      <c r="G70" s="31" t="s">
        <v>89</v>
      </c>
      <c r="H70" s="33"/>
      <c r="I70" s="33"/>
      <c r="J70" s="33"/>
      <c r="K70" s="33"/>
      <c r="L70" s="297"/>
      <c r="N70" s="25"/>
      <c r="O70" s="25"/>
      <c r="P70" s="25"/>
      <c r="Q70" s="25"/>
      <c r="R70" s="25"/>
      <c r="S70" s="25"/>
      <c r="T70" s="25"/>
      <c r="U70" s="25"/>
    </row>
    <row r="71" spans="1:21" s="28" customFormat="1">
      <c r="A71" s="223" t="str">
        <f t="shared" si="1"/>
        <v>81104124</v>
      </c>
      <c r="B71" s="262">
        <v>8110</v>
      </c>
      <c r="C71" s="263">
        <v>4124</v>
      </c>
      <c r="D71" s="264"/>
      <c r="E71" s="264"/>
      <c r="F71" s="264"/>
      <c r="G71" s="265" t="s">
        <v>90</v>
      </c>
      <c r="H71" s="266">
        <f t="shared" ref="H71:J72" si="35">SUM(H72)</f>
        <v>0</v>
      </c>
      <c r="I71" s="266">
        <f t="shared" si="35"/>
        <v>0</v>
      </c>
      <c r="J71" s="266">
        <f t="shared" si="35"/>
        <v>0</v>
      </c>
      <c r="K71" s="266">
        <f t="shared" ref="K71:L72" si="36">SUM(K72)</f>
        <v>0</v>
      </c>
      <c r="L71" s="267">
        <f t="shared" si="36"/>
        <v>0</v>
      </c>
      <c r="N71" s="25"/>
      <c r="O71" s="25"/>
      <c r="P71" s="25"/>
      <c r="Q71" s="25"/>
      <c r="R71" s="25"/>
      <c r="S71" s="25"/>
      <c r="T71" s="25"/>
      <c r="U71" s="25"/>
    </row>
    <row r="72" spans="1:21" s="28" customFormat="1">
      <c r="A72" s="223" t="str">
        <f t="shared" si="1"/>
        <v>811041241</v>
      </c>
      <c r="B72" s="268">
        <v>8110</v>
      </c>
      <c r="C72" s="269">
        <v>4124</v>
      </c>
      <c r="D72" s="270">
        <v>1</v>
      </c>
      <c r="E72" s="270"/>
      <c r="F72" s="270"/>
      <c r="G72" s="271" t="s">
        <v>90</v>
      </c>
      <c r="H72" s="272">
        <f t="shared" si="35"/>
        <v>0</v>
      </c>
      <c r="I72" s="272">
        <f t="shared" si="35"/>
        <v>0</v>
      </c>
      <c r="J72" s="272">
        <f t="shared" si="35"/>
        <v>0</v>
      </c>
      <c r="K72" s="272">
        <f t="shared" si="36"/>
        <v>0</v>
      </c>
      <c r="L72" s="273">
        <f t="shared" si="36"/>
        <v>0</v>
      </c>
      <c r="N72" s="25"/>
      <c r="O72" s="25"/>
      <c r="P72" s="25"/>
      <c r="Q72" s="25"/>
      <c r="R72" s="25"/>
      <c r="S72" s="25"/>
      <c r="T72" s="25"/>
      <c r="U72" s="25"/>
    </row>
    <row r="73" spans="1:21" s="28" customFormat="1" ht="12.75" customHeight="1">
      <c r="A73" s="223" t="str">
        <f t="shared" si="1"/>
        <v>8110412411</v>
      </c>
      <c r="B73" s="279">
        <v>8110</v>
      </c>
      <c r="C73" s="280">
        <v>4124</v>
      </c>
      <c r="D73" s="281">
        <v>1</v>
      </c>
      <c r="E73" s="281">
        <v>1</v>
      </c>
      <c r="F73" s="276"/>
      <c r="G73" s="277" t="s">
        <v>90</v>
      </c>
      <c r="H73" s="278">
        <f t="shared" ref="H73:L73" si="37">SUM(H74)</f>
        <v>0</v>
      </c>
      <c r="I73" s="278">
        <f t="shared" si="37"/>
        <v>0</v>
      </c>
      <c r="J73" s="278">
        <f t="shared" si="37"/>
        <v>0</v>
      </c>
      <c r="K73" s="278">
        <f t="shared" si="37"/>
        <v>0</v>
      </c>
      <c r="L73" s="295">
        <f t="shared" si="37"/>
        <v>0</v>
      </c>
      <c r="N73" s="25"/>
      <c r="O73" s="25"/>
      <c r="P73" s="25"/>
      <c r="Q73" s="25"/>
      <c r="R73" s="25"/>
      <c r="S73" s="25"/>
      <c r="T73" s="25"/>
      <c r="U73" s="25"/>
    </row>
    <row r="74" spans="1:21" s="28" customFormat="1" ht="12.75" customHeight="1">
      <c r="A74" s="223" t="str">
        <f t="shared" si="1"/>
        <v>81104124111</v>
      </c>
      <c r="B74" s="29">
        <v>8110</v>
      </c>
      <c r="C74" s="30">
        <v>4124</v>
      </c>
      <c r="D74" s="229">
        <v>1</v>
      </c>
      <c r="E74" s="229">
        <v>1</v>
      </c>
      <c r="F74" s="229">
        <v>1</v>
      </c>
      <c r="G74" s="31" t="s">
        <v>90</v>
      </c>
      <c r="H74" s="33"/>
      <c r="I74" s="33"/>
      <c r="J74" s="33"/>
      <c r="K74" s="33"/>
      <c r="L74" s="297"/>
      <c r="N74" s="25"/>
      <c r="O74" s="25"/>
      <c r="P74" s="25"/>
      <c r="Q74" s="25"/>
      <c r="R74" s="25"/>
      <c r="S74" s="25"/>
      <c r="T74" s="25"/>
      <c r="U74" s="25"/>
    </row>
    <row r="75" spans="1:21" s="28" customFormat="1">
      <c r="A75" s="223" t="str">
        <f t="shared" si="1"/>
        <v>81104129</v>
      </c>
      <c r="B75" s="262">
        <v>8110</v>
      </c>
      <c r="C75" s="263">
        <v>4129</v>
      </c>
      <c r="D75" s="264"/>
      <c r="E75" s="264"/>
      <c r="F75" s="264"/>
      <c r="G75" s="265" t="s">
        <v>91</v>
      </c>
      <c r="H75" s="266">
        <f t="shared" ref="H75:J76" si="38">SUM(H76)</f>
        <v>0</v>
      </c>
      <c r="I75" s="266">
        <f t="shared" si="38"/>
        <v>0</v>
      </c>
      <c r="J75" s="266">
        <f t="shared" si="38"/>
        <v>0</v>
      </c>
      <c r="K75" s="266">
        <f t="shared" ref="K75:L76" si="39">SUM(K76)</f>
        <v>0</v>
      </c>
      <c r="L75" s="267">
        <f t="shared" si="39"/>
        <v>0</v>
      </c>
      <c r="N75" s="25"/>
      <c r="O75" s="25"/>
      <c r="P75" s="25"/>
      <c r="Q75" s="25"/>
      <c r="R75" s="25"/>
      <c r="S75" s="25"/>
      <c r="T75" s="25"/>
      <c r="U75" s="25"/>
    </row>
    <row r="76" spans="1:21" s="28" customFormat="1">
      <c r="A76" s="223" t="str">
        <f t="shared" si="1"/>
        <v>811041291</v>
      </c>
      <c r="B76" s="268">
        <v>8110</v>
      </c>
      <c r="C76" s="269">
        <v>4129</v>
      </c>
      <c r="D76" s="270">
        <v>1</v>
      </c>
      <c r="E76" s="270"/>
      <c r="F76" s="270"/>
      <c r="G76" s="271" t="s">
        <v>91</v>
      </c>
      <c r="H76" s="272">
        <f t="shared" si="38"/>
        <v>0</v>
      </c>
      <c r="I76" s="272">
        <f t="shared" si="38"/>
        <v>0</v>
      </c>
      <c r="J76" s="272">
        <f t="shared" si="38"/>
        <v>0</v>
      </c>
      <c r="K76" s="272">
        <f t="shared" si="39"/>
        <v>0</v>
      </c>
      <c r="L76" s="273">
        <f t="shared" si="39"/>
        <v>0</v>
      </c>
      <c r="N76" s="25"/>
      <c r="O76" s="25"/>
      <c r="P76" s="25"/>
      <c r="Q76" s="25"/>
      <c r="R76" s="25"/>
      <c r="S76" s="25"/>
      <c r="T76" s="25"/>
      <c r="U76" s="25"/>
    </row>
    <row r="77" spans="1:21" s="28" customFormat="1" ht="12.75" customHeight="1">
      <c r="A77" s="223" t="str">
        <f t="shared" ref="A77:A140" si="40">B77&amp;C77&amp;D77&amp;E77&amp;F77</f>
        <v>8110412911</v>
      </c>
      <c r="B77" s="279">
        <v>8110</v>
      </c>
      <c r="C77" s="280">
        <v>4129</v>
      </c>
      <c r="D77" s="281">
        <v>1</v>
      </c>
      <c r="E77" s="281">
        <v>1</v>
      </c>
      <c r="F77" s="276"/>
      <c r="G77" s="277" t="s">
        <v>91</v>
      </c>
      <c r="H77" s="278">
        <f>H78</f>
        <v>0</v>
      </c>
      <c r="I77" s="278">
        <f>I78</f>
        <v>0</v>
      </c>
      <c r="J77" s="278">
        <f>J78</f>
        <v>0</v>
      </c>
      <c r="K77" s="278">
        <f t="shared" ref="K77:L77" si="41">K78</f>
        <v>0</v>
      </c>
      <c r="L77" s="295">
        <f t="shared" si="41"/>
        <v>0</v>
      </c>
      <c r="N77" s="25"/>
      <c r="O77" s="25"/>
      <c r="P77" s="25"/>
      <c r="Q77" s="25"/>
      <c r="R77" s="25"/>
      <c r="S77" s="25"/>
      <c r="T77" s="25"/>
      <c r="U77" s="25"/>
    </row>
    <row r="78" spans="1:21" s="28" customFormat="1" ht="12.75" customHeight="1">
      <c r="A78" s="223" t="str">
        <f t="shared" si="40"/>
        <v>81104129111</v>
      </c>
      <c r="B78" s="29">
        <v>8110</v>
      </c>
      <c r="C78" s="30">
        <v>4129</v>
      </c>
      <c r="D78" s="229">
        <v>1</v>
      </c>
      <c r="E78" s="229">
        <v>1</v>
      </c>
      <c r="F78" s="229">
        <v>1</v>
      </c>
      <c r="G78" s="31" t="s">
        <v>91</v>
      </c>
      <c r="H78" s="33"/>
      <c r="I78" s="33"/>
      <c r="J78" s="33"/>
      <c r="K78" s="33"/>
      <c r="L78" s="297"/>
      <c r="N78" s="25"/>
      <c r="O78" s="25"/>
      <c r="P78" s="25"/>
      <c r="Q78" s="25"/>
      <c r="R78" s="25"/>
      <c r="S78" s="25"/>
      <c r="T78" s="25"/>
      <c r="U78" s="25"/>
    </row>
    <row r="79" spans="1:21" s="28" customFormat="1" ht="18" customHeight="1">
      <c r="A79" s="223" t="str">
        <f t="shared" si="40"/>
        <v>Subtotal (7)</v>
      </c>
      <c r="B79" s="303" t="s">
        <v>1109</v>
      </c>
      <c r="C79" s="34"/>
      <c r="D79" s="236"/>
      <c r="E79" s="236"/>
      <c r="F79" s="236"/>
      <c r="G79" s="31"/>
      <c r="H79" s="26">
        <f>+H75+H71+H67+H63+H59</f>
        <v>0</v>
      </c>
      <c r="I79" s="26">
        <f>+I75+I71+I67+I63+I59</f>
        <v>0</v>
      </c>
      <c r="J79" s="26">
        <f>+J75+J71+J67+J63+J59</f>
        <v>0</v>
      </c>
      <c r="K79" s="26">
        <f t="shared" ref="K79:L79" si="42">+K75+K71+K67+K63+K59</f>
        <v>0</v>
      </c>
      <c r="L79" s="27">
        <f t="shared" si="42"/>
        <v>0</v>
      </c>
      <c r="N79" s="25"/>
      <c r="O79" s="25"/>
      <c r="P79" s="25"/>
      <c r="Q79" s="25"/>
      <c r="R79" s="25"/>
      <c r="S79" s="25"/>
      <c r="T79" s="25"/>
      <c r="U79" s="25"/>
    </row>
    <row r="80" spans="1:21" s="28" customFormat="1">
      <c r="A80" s="223" t="str">
        <f t="shared" si="40"/>
        <v>81104130</v>
      </c>
      <c r="B80" s="238">
        <v>8110</v>
      </c>
      <c r="C80" s="239">
        <v>4130</v>
      </c>
      <c r="D80" s="240"/>
      <c r="E80" s="240"/>
      <c r="F80" s="240"/>
      <c r="G80" s="241" t="s">
        <v>44</v>
      </c>
      <c r="H80" s="242">
        <f>+H81+H92</f>
        <v>0</v>
      </c>
      <c r="I80" s="242">
        <f>+I81+I92</f>
        <v>0</v>
      </c>
      <c r="J80" s="242">
        <f>+J81+J92</f>
        <v>0</v>
      </c>
      <c r="K80" s="242">
        <f t="shared" ref="K80:L80" si="43">+K81+K92</f>
        <v>0</v>
      </c>
      <c r="L80" s="243">
        <f t="shared" si="43"/>
        <v>0</v>
      </c>
      <c r="N80" s="25"/>
      <c r="O80" s="25"/>
      <c r="P80" s="25"/>
      <c r="Q80" s="25"/>
      <c r="R80" s="25"/>
      <c r="S80" s="25"/>
      <c r="T80" s="25"/>
      <c r="U80" s="25"/>
    </row>
    <row r="81" spans="1:21" s="28" customFormat="1">
      <c r="A81" s="223" t="str">
        <f t="shared" si="40"/>
        <v>81104131</v>
      </c>
      <c r="B81" s="262">
        <v>8110</v>
      </c>
      <c r="C81" s="263">
        <v>4131</v>
      </c>
      <c r="D81" s="264"/>
      <c r="E81" s="264"/>
      <c r="F81" s="264"/>
      <c r="G81" s="265" t="s">
        <v>1016</v>
      </c>
      <c r="H81" s="266">
        <f>+H82</f>
        <v>0</v>
      </c>
      <c r="I81" s="266">
        <f>+I82</f>
        <v>0</v>
      </c>
      <c r="J81" s="266">
        <f>+J82</f>
        <v>0</v>
      </c>
      <c r="K81" s="266">
        <f t="shared" ref="K81:L81" si="44">+K82</f>
        <v>0</v>
      </c>
      <c r="L81" s="267">
        <f t="shared" si="44"/>
        <v>0</v>
      </c>
      <c r="N81" s="25"/>
      <c r="O81" s="25"/>
      <c r="P81" s="25"/>
      <c r="Q81" s="25"/>
      <c r="R81" s="25"/>
      <c r="S81" s="25"/>
      <c r="T81" s="25"/>
      <c r="U81" s="25"/>
    </row>
    <row r="82" spans="1:21" s="28" customFormat="1">
      <c r="A82" s="223" t="str">
        <f t="shared" si="40"/>
        <v>811041311</v>
      </c>
      <c r="B82" s="268">
        <v>8110</v>
      </c>
      <c r="C82" s="269">
        <v>4131</v>
      </c>
      <c r="D82" s="270">
        <v>1</v>
      </c>
      <c r="E82" s="270"/>
      <c r="F82" s="270"/>
      <c r="G82" s="271" t="s">
        <v>1016</v>
      </c>
      <c r="H82" s="272">
        <f>+H83+H87</f>
        <v>0</v>
      </c>
      <c r="I82" s="272">
        <f>+I83+I87</f>
        <v>0</v>
      </c>
      <c r="J82" s="272">
        <f>+J83+J87</f>
        <v>0</v>
      </c>
      <c r="K82" s="272">
        <f t="shared" ref="K82:L82" si="45">+K83+K87</f>
        <v>0</v>
      </c>
      <c r="L82" s="273">
        <f t="shared" si="45"/>
        <v>0</v>
      </c>
      <c r="N82" s="25"/>
      <c r="O82" s="25"/>
      <c r="P82" s="25"/>
      <c r="Q82" s="25"/>
      <c r="R82" s="25"/>
      <c r="S82" s="25"/>
      <c r="T82" s="25"/>
      <c r="U82" s="25"/>
    </row>
    <row r="83" spans="1:21" s="28" customFormat="1" ht="12.75" customHeight="1">
      <c r="A83" s="223" t="str">
        <f t="shared" si="40"/>
        <v>8110413111</v>
      </c>
      <c r="B83" s="279">
        <v>8110</v>
      </c>
      <c r="C83" s="280">
        <v>4131</v>
      </c>
      <c r="D83" s="281">
        <v>1</v>
      </c>
      <c r="E83" s="281">
        <v>1</v>
      </c>
      <c r="F83" s="281"/>
      <c r="G83" s="277" t="s">
        <v>1016</v>
      </c>
      <c r="H83" s="278">
        <f>SUM(H84:H86)</f>
        <v>0</v>
      </c>
      <c r="I83" s="278">
        <f>SUM(I84:I86)</f>
        <v>0</v>
      </c>
      <c r="J83" s="278">
        <f>SUM(J84:J86)</f>
        <v>0</v>
      </c>
      <c r="K83" s="278">
        <f t="shared" ref="K83:L83" si="46">SUM(K84:K86)</f>
        <v>0</v>
      </c>
      <c r="L83" s="295">
        <f t="shared" si="46"/>
        <v>0</v>
      </c>
      <c r="N83" s="25"/>
      <c r="O83" s="25"/>
      <c r="P83" s="25"/>
      <c r="Q83" s="25"/>
      <c r="R83" s="25"/>
      <c r="S83" s="25"/>
      <c r="T83" s="25"/>
      <c r="U83" s="25"/>
    </row>
    <row r="84" spans="1:21" s="28" customFormat="1">
      <c r="A84" s="223" t="str">
        <f t="shared" si="40"/>
        <v>81104131111</v>
      </c>
      <c r="B84" s="29">
        <v>8110</v>
      </c>
      <c r="C84" s="30">
        <v>4131</v>
      </c>
      <c r="D84" s="229">
        <v>1</v>
      </c>
      <c r="E84" s="229">
        <v>1</v>
      </c>
      <c r="F84" s="229">
        <v>1</v>
      </c>
      <c r="G84" s="31" t="s">
        <v>1017</v>
      </c>
      <c r="H84" s="33"/>
      <c r="I84" s="33"/>
      <c r="J84" s="33"/>
      <c r="K84" s="33"/>
      <c r="L84" s="297"/>
      <c r="N84" s="25"/>
      <c r="O84" s="25"/>
      <c r="P84" s="25"/>
      <c r="Q84" s="25"/>
      <c r="R84" s="25"/>
      <c r="S84" s="25"/>
      <c r="T84" s="25"/>
      <c r="U84" s="25"/>
    </row>
    <row r="85" spans="1:21" s="28" customFormat="1">
      <c r="A85" s="223" t="str">
        <f t="shared" si="40"/>
        <v>81104131112</v>
      </c>
      <c r="B85" s="29">
        <v>8110</v>
      </c>
      <c r="C85" s="30">
        <v>4131</v>
      </c>
      <c r="D85" s="229">
        <v>1</v>
      </c>
      <c r="E85" s="229">
        <v>1</v>
      </c>
      <c r="F85" s="229">
        <v>2</v>
      </c>
      <c r="G85" s="31" t="s">
        <v>92</v>
      </c>
      <c r="H85" s="33"/>
      <c r="I85" s="33"/>
      <c r="J85" s="33"/>
      <c r="K85" s="33"/>
      <c r="L85" s="297"/>
      <c r="N85" s="25"/>
      <c r="O85" s="25"/>
      <c r="P85" s="25"/>
      <c r="Q85" s="25"/>
      <c r="R85" s="25"/>
      <c r="S85" s="25"/>
      <c r="T85" s="25"/>
      <c r="U85" s="25"/>
    </row>
    <row r="86" spans="1:21" s="28" customFormat="1">
      <c r="A86" s="223" t="str">
        <f t="shared" si="40"/>
        <v>81104131113</v>
      </c>
      <c r="B86" s="29">
        <v>8110</v>
      </c>
      <c r="C86" s="30">
        <v>4131</v>
      </c>
      <c r="D86" s="229">
        <v>1</v>
      </c>
      <c r="E86" s="229">
        <v>1</v>
      </c>
      <c r="F86" s="229">
        <v>3</v>
      </c>
      <c r="G86" s="31" t="s">
        <v>93</v>
      </c>
      <c r="H86" s="33"/>
      <c r="I86" s="33"/>
      <c r="J86" s="33"/>
      <c r="K86" s="33"/>
      <c r="L86" s="297"/>
      <c r="N86" s="25"/>
      <c r="O86" s="25"/>
      <c r="P86" s="25"/>
      <c r="Q86" s="25"/>
      <c r="R86" s="25"/>
      <c r="S86" s="25"/>
      <c r="T86" s="25"/>
      <c r="U86" s="25"/>
    </row>
    <row r="87" spans="1:21" s="28" customFormat="1" ht="12.75" customHeight="1">
      <c r="A87" s="223" t="str">
        <f t="shared" si="40"/>
        <v>8110413112</v>
      </c>
      <c r="B87" s="279">
        <v>8110</v>
      </c>
      <c r="C87" s="280">
        <v>4131</v>
      </c>
      <c r="D87" s="281">
        <v>1</v>
      </c>
      <c r="E87" s="281">
        <v>2</v>
      </c>
      <c r="F87" s="276"/>
      <c r="G87" s="277" t="s">
        <v>1018</v>
      </c>
      <c r="H87" s="278">
        <f>SUM(H88:H91)</f>
        <v>0</v>
      </c>
      <c r="I87" s="278">
        <f>SUM(I88:I91)</f>
        <v>0</v>
      </c>
      <c r="J87" s="278">
        <f>SUM(J88:J91)</f>
        <v>0</v>
      </c>
      <c r="K87" s="278">
        <f t="shared" ref="K87:L87" si="47">SUM(K88:K91)</f>
        <v>0</v>
      </c>
      <c r="L87" s="295">
        <f t="shared" si="47"/>
        <v>0</v>
      </c>
      <c r="N87" s="25"/>
      <c r="O87" s="25"/>
      <c r="P87" s="25"/>
      <c r="Q87" s="25"/>
      <c r="R87" s="25"/>
      <c r="S87" s="25"/>
      <c r="T87" s="25"/>
      <c r="U87" s="25"/>
    </row>
    <row r="88" spans="1:21" s="28" customFormat="1">
      <c r="A88" s="223" t="str">
        <f t="shared" si="40"/>
        <v>81104131121</v>
      </c>
      <c r="B88" s="29">
        <v>8110</v>
      </c>
      <c r="C88" s="30">
        <v>4131</v>
      </c>
      <c r="D88" s="229">
        <v>1</v>
      </c>
      <c r="E88" s="229">
        <v>2</v>
      </c>
      <c r="F88" s="229">
        <v>1</v>
      </c>
      <c r="G88" s="31" t="s">
        <v>79</v>
      </c>
      <c r="H88" s="33"/>
      <c r="I88" s="33"/>
      <c r="J88" s="33"/>
      <c r="K88" s="33"/>
      <c r="L88" s="297"/>
      <c r="N88" s="25"/>
      <c r="O88" s="25"/>
      <c r="P88" s="25"/>
      <c r="Q88" s="25"/>
      <c r="R88" s="25"/>
      <c r="S88" s="25"/>
      <c r="T88" s="25"/>
      <c r="U88" s="25"/>
    </row>
    <row r="89" spans="1:21" s="28" customFormat="1">
      <c r="A89" s="223" t="str">
        <f t="shared" si="40"/>
        <v>81104131122</v>
      </c>
      <c r="B89" s="29">
        <v>8110</v>
      </c>
      <c r="C89" s="30">
        <v>4131</v>
      </c>
      <c r="D89" s="229">
        <v>1</v>
      </c>
      <c r="E89" s="229">
        <v>2</v>
      </c>
      <c r="F89" s="229">
        <v>2</v>
      </c>
      <c r="G89" s="31" t="s">
        <v>80</v>
      </c>
      <c r="H89" s="33"/>
      <c r="I89" s="33"/>
      <c r="J89" s="33"/>
      <c r="K89" s="33"/>
      <c r="L89" s="297"/>
      <c r="N89" s="25"/>
      <c r="O89" s="25"/>
      <c r="P89" s="25"/>
      <c r="Q89" s="25"/>
      <c r="R89" s="25"/>
      <c r="S89" s="25"/>
      <c r="T89" s="25"/>
      <c r="U89" s="25"/>
    </row>
    <row r="90" spans="1:21" s="28" customFormat="1">
      <c r="A90" s="223" t="str">
        <f t="shared" si="40"/>
        <v>81104131123</v>
      </c>
      <c r="B90" s="29">
        <v>8110</v>
      </c>
      <c r="C90" s="30">
        <v>4131</v>
      </c>
      <c r="D90" s="229">
        <v>1</v>
      </c>
      <c r="E90" s="229">
        <v>2</v>
      </c>
      <c r="F90" s="229">
        <v>3</v>
      </c>
      <c r="G90" s="31" t="s">
        <v>81</v>
      </c>
      <c r="H90" s="33"/>
      <c r="I90" s="33"/>
      <c r="J90" s="33"/>
      <c r="K90" s="33"/>
      <c r="L90" s="297"/>
      <c r="N90" s="25"/>
      <c r="O90" s="25"/>
      <c r="P90" s="25"/>
      <c r="Q90" s="25"/>
      <c r="R90" s="25"/>
      <c r="S90" s="25"/>
      <c r="T90" s="25"/>
      <c r="U90" s="25"/>
    </row>
    <row r="91" spans="1:21" s="28" customFormat="1">
      <c r="A91" s="223" t="str">
        <f t="shared" si="40"/>
        <v>81104131124</v>
      </c>
      <c r="B91" s="29">
        <v>8110</v>
      </c>
      <c r="C91" s="30">
        <v>4131</v>
      </c>
      <c r="D91" s="229">
        <v>1</v>
      </c>
      <c r="E91" s="229">
        <v>2</v>
      </c>
      <c r="F91" s="229">
        <v>4</v>
      </c>
      <c r="G91" s="31" t="s">
        <v>94</v>
      </c>
      <c r="H91" s="33"/>
      <c r="I91" s="33"/>
      <c r="J91" s="33"/>
      <c r="K91" s="33"/>
      <c r="L91" s="297"/>
      <c r="N91" s="25"/>
      <c r="O91" s="25"/>
      <c r="P91" s="25"/>
      <c r="Q91" s="25"/>
      <c r="R91" s="25"/>
      <c r="S91" s="25"/>
      <c r="T91" s="25"/>
      <c r="U91" s="25"/>
    </row>
    <row r="92" spans="1:21" s="28" customFormat="1" ht="24" customHeight="1">
      <c r="A92" s="223" t="str">
        <f t="shared" si="40"/>
        <v>81104132</v>
      </c>
      <c r="B92" s="262">
        <v>8110</v>
      </c>
      <c r="C92" s="263">
        <v>4132</v>
      </c>
      <c r="D92" s="264"/>
      <c r="E92" s="264"/>
      <c r="F92" s="264"/>
      <c r="G92" s="265" t="s">
        <v>1019</v>
      </c>
      <c r="H92" s="266">
        <f t="shared" ref="H92:J93" si="48">SUM(H93)</f>
        <v>0</v>
      </c>
      <c r="I92" s="266">
        <f t="shared" si="48"/>
        <v>0</v>
      </c>
      <c r="J92" s="266">
        <f t="shared" si="48"/>
        <v>0</v>
      </c>
      <c r="K92" s="266">
        <f t="shared" ref="K92:L93" si="49">SUM(K93)</f>
        <v>0</v>
      </c>
      <c r="L92" s="267">
        <f t="shared" si="49"/>
        <v>0</v>
      </c>
      <c r="N92" s="25"/>
      <c r="O92" s="25"/>
      <c r="P92" s="25"/>
      <c r="Q92" s="25"/>
      <c r="R92" s="25"/>
      <c r="S92" s="25"/>
      <c r="T92" s="25"/>
      <c r="U92" s="25"/>
    </row>
    <row r="93" spans="1:21" s="28" customFormat="1" ht="24" customHeight="1">
      <c r="A93" s="223" t="str">
        <f t="shared" si="40"/>
        <v>811041321</v>
      </c>
      <c r="B93" s="268">
        <v>8110</v>
      </c>
      <c r="C93" s="269">
        <v>4132</v>
      </c>
      <c r="D93" s="270">
        <v>1</v>
      </c>
      <c r="E93" s="270"/>
      <c r="F93" s="270"/>
      <c r="G93" s="271" t="s">
        <v>1019</v>
      </c>
      <c r="H93" s="272">
        <f t="shared" si="48"/>
        <v>0</v>
      </c>
      <c r="I93" s="272">
        <f t="shared" si="48"/>
        <v>0</v>
      </c>
      <c r="J93" s="272">
        <f t="shared" si="48"/>
        <v>0</v>
      </c>
      <c r="K93" s="272">
        <f t="shared" si="49"/>
        <v>0</v>
      </c>
      <c r="L93" s="273">
        <f t="shared" si="49"/>
        <v>0</v>
      </c>
      <c r="N93" s="25"/>
      <c r="O93" s="25"/>
      <c r="P93" s="25"/>
      <c r="Q93" s="25"/>
      <c r="R93" s="25"/>
      <c r="S93" s="25"/>
      <c r="T93" s="25"/>
      <c r="U93" s="25"/>
    </row>
    <row r="94" spans="1:21" s="28" customFormat="1" ht="24" customHeight="1">
      <c r="A94" s="223" t="str">
        <f t="shared" si="40"/>
        <v>8110413211</v>
      </c>
      <c r="B94" s="279">
        <v>8110</v>
      </c>
      <c r="C94" s="280">
        <v>4132</v>
      </c>
      <c r="D94" s="281">
        <v>1</v>
      </c>
      <c r="E94" s="281">
        <v>1</v>
      </c>
      <c r="F94" s="281"/>
      <c r="G94" s="277" t="s">
        <v>1019</v>
      </c>
      <c r="H94" s="278">
        <f>SUM(H95:H95)</f>
        <v>0</v>
      </c>
      <c r="I94" s="278">
        <f>SUM(I95:I95)</f>
        <v>0</v>
      </c>
      <c r="J94" s="278">
        <f>SUM(J95:J95)</f>
        <v>0</v>
      </c>
      <c r="K94" s="278">
        <f t="shared" ref="K94:L94" si="50">SUM(K95:K95)</f>
        <v>0</v>
      </c>
      <c r="L94" s="295">
        <f t="shared" si="50"/>
        <v>0</v>
      </c>
      <c r="N94" s="25"/>
      <c r="O94" s="25"/>
      <c r="P94" s="25"/>
      <c r="Q94" s="25"/>
      <c r="R94" s="25"/>
      <c r="S94" s="25"/>
      <c r="T94" s="25"/>
      <c r="U94" s="25"/>
    </row>
    <row r="95" spans="1:21" s="28" customFormat="1" ht="30.75" customHeight="1">
      <c r="A95" s="223" t="str">
        <f t="shared" si="40"/>
        <v>81104132111</v>
      </c>
      <c r="B95" s="29">
        <v>8110</v>
      </c>
      <c r="C95" s="30">
        <v>4132</v>
      </c>
      <c r="D95" s="229">
        <v>1</v>
      </c>
      <c r="E95" s="229">
        <v>1</v>
      </c>
      <c r="F95" s="229">
        <v>1</v>
      </c>
      <c r="G95" s="31" t="s">
        <v>1019</v>
      </c>
      <c r="H95" s="33"/>
      <c r="I95" s="33"/>
      <c r="J95" s="33"/>
      <c r="K95" s="33"/>
      <c r="L95" s="297"/>
      <c r="N95" s="25"/>
      <c r="O95" s="25"/>
      <c r="P95" s="25"/>
      <c r="Q95" s="25"/>
      <c r="R95" s="25"/>
      <c r="S95" s="25"/>
      <c r="T95" s="25"/>
      <c r="U95" s="25"/>
    </row>
    <row r="96" spans="1:21" s="28" customFormat="1">
      <c r="A96" s="223" t="str">
        <f t="shared" si="40"/>
        <v>Subtotal (7)</v>
      </c>
      <c r="B96" s="303" t="s">
        <v>1109</v>
      </c>
      <c r="C96" s="34"/>
      <c r="D96" s="236"/>
      <c r="E96" s="236"/>
      <c r="F96" s="236"/>
      <c r="G96" s="35"/>
      <c r="H96" s="26">
        <f>+H92+H81</f>
        <v>0</v>
      </c>
      <c r="I96" s="26">
        <f>+I92+I81</f>
        <v>0</v>
      </c>
      <c r="J96" s="26">
        <f>+J92+J81</f>
        <v>0</v>
      </c>
      <c r="K96" s="26">
        <f t="shared" ref="K96:L96" si="51">+K92+K81</f>
        <v>0</v>
      </c>
      <c r="L96" s="27">
        <f t="shared" si="51"/>
        <v>0</v>
      </c>
      <c r="N96" s="25"/>
      <c r="O96" s="25"/>
      <c r="P96" s="25"/>
      <c r="Q96" s="25"/>
      <c r="R96" s="25"/>
      <c r="S96" s="25"/>
      <c r="T96" s="25"/>
      <c r="U96" s="25"/>
    </row>
    <row r="97" spans="1:21" s="28" customFormat="1">
      <c r="A97" s="223" t="str">
        <f t="shared" si="40"/>
        <v>81104140</v>
      </c>
      <c r="B97" s="238">
        <v>8110</v>
      </c>
      <c r="C97" s="239">
        <v>4140</v>
      </c>
      <c r="D97" s="240"/>
      <c r="E97" s="240"/>
      <c r="F97" s="240"/>
      <c r="G97" s="241" t="s">
        <v>11</v>
      </c>
      <c r="H97" s="242">
        <f>+H98+H103+H158+H169+H165</f>
        <v>0</v>
      </c>
      <c r="I97" s="242">
        <f>+I98+I103+I158+I169+I165</f>
        <v>0</v>
      </c>
      <c r="J97" s="242">
        <f>+J98+J103+J158+J169+J165</f>
        <v>0</v>
      </c>
      <c r="K97" s="242">
        <f t="shared" ref="K97:L97" si="52">+K98+K103+K158+K169+K165</f>
        <v>0</v>
      </c>
      <c r="L97" s="243">
        <f t="shared" si="52"/>
        <v>0</v>
      </c>
      <c r="N97" s="25"/>
      <c r="O97" s="25"/>
      <c r="P97" s="25"/>
      <c r="Q97" s="25"/>
      <c r="R97" s="25"/>
      <c r="S97" s="25"/>
      <c r="T97" s="25"/>
      <c r="U97" s="25"/>
    </row>
    <row r="98" spans="1:21" s="28" customFormat="1" ht="24" customHeight="1">
      <c r="A98" s="223" t="str">
        <f t="shared" si="40"/>
        <v>81104141</v>
      </c>
      <c r="B98" s="262">
        <v>8110</v>
      </c>
      <c r="C98" s="263">
        <v>4141</v>
      </c>
      <c r="D98" s="264"/>
      <c r="E98" s="264"/>
      <c r="F98" s="264"/>
      <c r="G98" s="265" t="s">
        <v>95</v>
      </c>
      <c r="H98" s="266">
        <f t="shared" ref="H98:J99" si="53">SUM(H99)</f>
        <v>0</v>
      </c>
      <c r="I98" s="266">
        <f t="shared" si="53"/>
        <v>0</v>
      </c>
      <c r="J98" s="266">
        <f t="shared" si="53"/>
        <v>0</v>
      </c>
      <c r="K98" s="266">
        <f t="shared" ref="K98:L99" si="54">SUM(K99)</f>
        <v>0</v>
      </c>
      <c r="L98" s="267">
        <f t="shared" si="54"/>
        <v>0</v>
      </c>
      <c r="N98" s="25"/>
      <c r="O98" s="25"/>
      <c r="P98" s="25"/>
      <c r="Q98" s="25"/>
      <c r="R98" s="25"/>
      <c r="S98" s="25"/>
      <c r="T98" s="25"/>
      <c r="U98" s="25"/>
    </row>
    <row r="99" spans="1:21" s="28" customFormat="1" ht="24" customHeight="1">
      <c r="A99" s="223" t="str">
        <f t="shared" si="40"/>
        <v>811041411</v>
      </c>
      <c r="B99" s="268">
        <v>8110</v>
      </c>
      <c r="C99" s="269">
        <v>4141</v>
      </c>
      <c r="D99" s="270">
        <v>1</v>
      </c>
      <c r="E99" s="270"/>
      <c r="F99" s="270"/>
      <c r="G99" s="271" t="s">
        <v>95</v>
      </c>
      <c r="H99" s="272">
        <f t="shared" si="53"/>
        <v>0</v>
      </c>
      <c r="I99" s="272">
        <f t="shared" si="53"/>
        <v>0</v>
      </c>
      <c r="J99" s="272">
        <f t="shared" si="53"/>
        <v>0</v>
      </c>
      <c r="K99" s="272">
        <f t="shared" si="54"/>
        <v>0</v>
      </c>
      <c r="L99" s="273">
        <f t="shared" si="54"/>
        <v>0</v>
      </c>
      <c r="N99" s="25"/>
      <c r="O99" s="25"/>
      <c r="P99" s="25"/>
      <c r="Q99" s="25"/>
      <c r="R99" s="25"/>
      <c r="S99" s="25"/>
      <c r="T99" s="25"/>
      <c r="U99" s="25"/>
    </row>
    <row r="100" spans="1:21" s="28" customFormat="1" ht="24" customHeight="1">
      <c r="A100" s="223" t="str">
        <f t="shared" si="40"/>
        <v>8110414111</v>
      </c>
      <c r="B100" s="279">
        <v>8110</v>
      </c>
      <c r="C100" s="280">
        <v>4141</v>
      </c>
      <c r="D100" s="281">
        <v>1</v>
      </c>
      <c r="E100" s="281">
        <v>1</v>
      </c>
      <c r="F100" s="281"/>
      <c r="G100" s="277" t="s">
        <v>95</v>
      </c>
      <c r="H100" s="278">
        <f>SUM(H101:H102)</f>
        <v>0</v>
      </c>
      <c r="I100" s="278">
        <f>SUM(I101:I102)</f>
        <v>0</v>
      </c>
      <c r="J100" s="278">
        <f>SUM(J101:J102)</f>
        <v>0</v>
      </c>
      <c r="K100" s="278">
        <f t="shared" ref="K100:L100" si="55">SUM(K101:K102)</f>
        <v>0</v>
      </c>
      <c r="L100" s="295">
        <f t="shared" si="55"/>
        <v>0</v>
      </c>
      <c r="N100" s="25"/>
      <c r="O100" s="25"/>
      <c r="P100" s="25"/>
      <c r="Q100" s="25"/>
      <c r="R100" s="25"/>
      <c r="S100" s="25"/>
      <c r="T100" s="25"/>
      <c r="U100" s="25"/>
    </row>
    <row r="101" spans="1:21" s="28" customFormat="1" ht="21" customHeight="1">
      <c r="A101" s="223" t="str">
        <f t="shared" si="40"/>
        <v>81104141111</v>
      </c>
      <c r="B101" s="29">
        <v>8110</v>
      </c>
      <c r="C101" s="30">
        <v>4141</v>
      </c>
      <c r="D101" s="229">
        <v>1</v>
      </c>
      <c r="E101" s="229">
        <v>1</v>
      </c>
      <c r="F101" s="229">
        <v>1</v>
      </c>
      <c r="G101" s="31" t="s">
        <v>1020</v>
      </c>
      <c r="H101" s="33"/>
      <c r="I101" s="33"/>
      <c r="J101" s="33"/>
      <c r="K101" s="33"/>
      <c r="L101" s="297"/>
      <c r="N101" s="25"/>
      <c r="O101" s="25"/>
      <c r="P101" s="25"/>
      <c r="Q101" s="25"/>
      <c r="R101" s="25"/>
      <c r="S101" s="25"/>
      <c r="T101" s="25"/>
      <c r="U101" s="25"/>
    </row>
    <row r="102" spans="1:21" s="28" customFormat="1">
      <c r="A102" s="223" t="str">
        <f t="shared" si="40"/>
        <v>81104141112</v>
      </c>
      <c r="B102" s="29">
        <v>8110</v>
      </c>
      <c r="C102" s="30">
        <v>4141</v>
      </c>
      <c r="D102" s="229">
        <v>1</v>
      </c>
      <c r="E102" s="229">
        <v>1</v>
      </c>
      <c r="F102" s="229">
        <v>2</v>
      </c>
      <c r="G102" s="31" t="s">
        <v>1021</v>
      </c>
      <c r="H102" s="33"/>
      <c r="I102" s="33"/>
      <c r="J102" s="33"/>
      <c r="K102" s="33"/>
      <c r="L102" s="297"/>
      <c r="N102" s="25"/>
      <c r="O102" s="25"/>
      <c r="P102" s="25"/>
      <c r="Q102" s="25"/>
      <c r="R102" s="25"/>
      <c r="S102" s="25"/>
      <c r="T102" s="25"/>
      <c r="U102" s="25"/>
    </row>
    <row r="103" spans="1:21" s="28" customFormat="1" ht="13.5" customHeight="1">
      <c r="A103" s="223" t="str">
        <f t="shared" si="40"/>
        <v>81104143</v>
      </c>
      <c r="B103" s="262">
        <v>8110</v>
      </c>
      <c r="C103" s="263">
        <v>4143</v>
      </c>
      <c r="D103" s="264"/>
      <c r="E103" s="264"/>
      <c r="F103" s="264"/>
      <c r="G103" s="265" t="s">
        <v>96</v>
      </c>
      <c r="H103" s="266">
        <f>+H104+H125+H128+H131+H134+H137+H140+H143+H146+H149+H152+H155</f>
        <v>0</v>
      </c>
      <c r="I103" s="266">
        <f>+I104+I125+I128+I131+I134+I137+I140+I143+I146+I149+I152+I155</f>
        <v>0</v>
      </c>
      <c r="J103" s="266">
        <f>+J104+J125+J128+J131+J134+J137+J140+J143+J146+J149+J152+J155</f>
        <v>0</v>
      </c>
      <c r="K103" s="266">
        <f t="shared" ref="K103:L103" si="56">+K104+K125+K128+K131+K134+K137+K140+K143+K146+K149+K152+K155</f>
        <v>0</v>
      </c>
      <c r="L103" s="267">
        <f t="shared" si="56"/>
        <v>0</v>
      </c>
      <c r="N103" s="25"/>
      <c r="O103" s="25"/>
      <c r="P103" s="25"/>
      <c r="Q103" s="25"/>
      <c r="R103" s="25"/>
      <c r="S103" s="25"/>
      <c r="T103" s="25"/>
      <c r="U103" s="25"/>
    </row>
    <row r="104" spans="1:21" s="28" customFormat="1" ht="24" customHeight="1">
      <c r="A104" s="223" t="str">
        <f t="shared" si="40"/>
        <v>811041431</v>
      </c>
      <c r="B104" s="268">
        <v>8110</v>
      </c>
      <c r="C104" s="269">
        <v>4143</v>
      </c>
      <c r="D104" s="270">
        <v>1</v>
      </c>
      <c r="E104" s="270"/>
      <c r="F104" s="270"/>
      <c r="G104" s="271" t="s">
        <v>1064</v>
      </c>
      <c r="H104" s="272">
        <f>SUM(H105)</f>
        <v>0</v>
      </c>
      <c r="I104" s="272">
        <f>SUM(I105)</f>
        <v>0</v>
      </c>
      <c r="J104" s="272">
        <f>SUM(J105)</f>
        <v>0</v>
      </c>
      <c r="K104" s="272">
        <f t="shared" ref="K104:L104" si="57">SUM(K105)</f>
        <v>0</v>
      </c>
      <c r="L104" s="273">
        <f t="shared" si="57"/>
        <v>0</v>
      </c>
      <c r="N104" s="25"/>
      <c r="O104" s="25"/>
      <c r="P104" s="25"/>
      <c r="Q104" s="25"/>
      <c r="R104" s="25"/>
      <c r="S104" s="25"/>
      <c r="T104" s="25"/>
      <c r="U104" s="25"/>
    </row>
    <row r="105" spans="1:21" s="28" customFormat="1" ht="17.25" customHeight="1">
      <c r="A105" s="223" t="str">
        <f t="shared" si="40"/>
        <v>8110414311</v>
      </c>
      <c r="B105" s="279">
        <v>8110</v>
      </c>
      <c r="C105" s="280">
        <v>4143</v>
      </c>
      <c r="D105" s="281">
        <v>1</v>
      </c>
      <c r="E105" s="281">
        <v>1</v>
      </c>
      <c r="F105" s="281"/>
      <c r="G105" s="277" t="s">
        <v>96</v>
      </c>
      <c r="H105" s="278">
        <f>SUM(H106:H124)</f>
        <v>0</v>
      </c>
      <c r="I105" s="278">
        <f>SUM(I106:I124)</f>
        <v>0</v>
      </c>
      <c r="J105" s="278">
        <f>SUM(J106:J124)</f>
        <v>0</v>
      </c>
      <c r="K105" s="278">
        <f t="shared" ref="K105:L105" si="58">SUM(K106:K124)</f>
        <v>0</v>
      </c>
      <c r="L105" s="295">
        <f t="shared" si="58"/>
        <v>0</v>
      </c>
      <c r="N105" s="25"/>
      <c r="O105" s="25"/>
      <c r="P105" s="25"/>
      <c r="Q105" s="25"/>
      <c r="R105" s="25"/>
      <c r="S105" s="25"/>
      <c r="T105" s="25"/>
      <c r="U105" s="25"/>
    </row>
    <row r="106" spans="1:21" s="28" customFormat="1">
      <c r="A106" s="223" t="str">
        <f t="shared" si="40"/>
        <v>81104143111</v>
      </c>
      <c r="B106" s="29">
        <v>8110</v>
      </c>
      <c r="C106" s="30">
        <v>4143</v>
      </c>
      <c r="D106" s="229">
        <v>1</v>
      </c>
      <c r="E106" s="229">
        <v>1</v>
      </c>
      <c r="F106" s="229">
        <v>1</v>
      </c>
      <c r="G106" s="31" t="s">
        <v>97</v>
      </c>
      <c r="H106" s="32"/>
      <c r="I106" s="32"/>
      <c r="J106" s="32"/>
      <c r="K106" s="32"/>
      <c r="L106" s="296"/>
      <c r="N106" s="25"/>
      <c r="O106" s="25"/>
      <c r="P106" s="25"/>
      <c r="Q106" s="25"/>
      <c r="R106" s="25"/>
      <c r="S106" s="25"/>
      <c r="T106" s="25"/>
      <c r="U106" s="25"/>
    </row>
    <row r="107" spans="1:21" s="28" customFormat="1" ht="21.75" customHeight="1">
      <c r="A107" s="223" t="str">
        <f t="shared" si="40"/>
        <v>81104143112</v>
      </c>
      <c r="B107" s="29">
        <v>8110</v>
      </c>
      <c r="C107" s="30">
        <v>4143</v>
      </c>
      <c r="D107" s="229">
        <v>1</v>
      </c>
      <c r="E107" s="229">
        <v>1</v>
      </c>
      <c r="F107" s="229">
        <v>2</v>
      </c>
      <c r="G107" s="31" t="s">
        <v>98</v>
      </c>
      <c r="H107" s="32"/>
      <c r="I107" s="32"/>
      <c r="J107" s="32"/>
      <c r="K107" s="32"/>
      <c r="L107" s="296"/>
      <c r="N107" s="25"/>
      <c r="O107" s="25"/>
      <c r="P107" s="25"/>
      <c r="Q107" s="25"/>
      <c r="R107" s="25"/>
      <c r="S107" s="25"/>
      <c r="T107" s="25"/>
      <c r="U107" s="25"/>
    </row>
    <row r="108" spans="1:21" s="28" customFormat="1">
      <c r="A108" s="223" t="str">
        <f t="shared" si="40"/>
        <v>81104143113</v>
      </c>
      <c r="B108" s="29">
        <v>8110</v>
      </c>
      <c r="C108" s="30">
        <v>4143</v>
      </c>
      <c r="D108" s="229">
        <v>1</v>
      </c>
      <c r="E108" s="229">
        <v>1</v>
      </c>
      <c r="F108" s="229">
        <v>3</v>
      </c>
      <c r="G108" s="31" t="s">
        <v>99</v>
      </c>
      <c r="H108" s="32"/>
      <c r="I108" s="32"/>
      <c r="J108" s="32"/>
      <c r="K108" s="32"/>
      <c r="L108" s="296"/>
      <c r="N108" s="25"/>
      <c r="O108" s="25"/>
      <c r="P108" s="25"/>
      <c r="Q108" s="25"/>
      <c r="R108" s="25"/>
      <c r="S108" s="25"/>
      <c r="T108" s="25"/>
      <c r="U108" s="25"/>
    </row>
    <row r="109" spans="1:21" s="28" customFormat="1">
      <c r="A109" s="223" t="str">
        <f t="shared" si="40"/>
        <v>81104143114</v>
      </c>
      <c r="B109" s="29">
        <v>8110</v>
      </c>
      <c r="C109" s="30">
        <v>4143</v>
      </c>
      <c r="D109" s="229">
        <v>1</v>
      </c>
      <c r="E109" s="229">
        <v>1</v>
      </c>
      <c r="F109" s="229">
        <v>4</v>
      </c>
      <c r="G109" s="31" t="s">
        <v>100</v>
      </c>
      <c r="H109" s="32"/>
      <c r="I109" s="32"/>
      <c r="J109" s="32"/>
      <c r="K109" s="32"/>
      <c r="L109" s="296"/>
      <c r="N109" s="25"/>
      <c r="O109" s="25"/>
      <c r="P109" s="25"/>
      <c r="Q109" s="25"/>
      <c r="R109" s="25"/>
      <c r="S109" s="25"/>
      <c r="T109" s="25"/>
      <c r="U109" s="25"/>
    </row>
    <row r="110" spans="1:21" s="28" customFormat="1">
      <c r="A110" s="223" t="str">
        <f t="shared" si="40"/>
        <v>81104143115</v>
      </c>
      <c r="B110" s="29">
        <v>8110</v>
      </c>
      <c r="C110" s="30">
        <v>4143</v>
      </c>
      <c r="D110" s="229">
        <v>1</v>
      </c>
      <c r="E110" s="229">
        <v>1</v>
      </c>
      <c r="F110" s="229">
        <v>5</v>
      </c>
      <c r="G110" s="31" t="s">
        <v>101</v>
      </c>
      <c r="H110" s="32"/>
      <c r="I110" s="32"/>
      <c r="J110" s="32"/>
      <c r="K110" s="32"/>
      <c r="L110" s="296"/>
      <c r="N110" s="25"/>
      <c r="O110" s="25"/>
      <c r="P110" s="25"/>
      <c r="Q110" s="25"/>
      <c r="R110" s="25"/>
      <c r="S110" s="25"/>
      <c r="T110" s="25"/>
      <c r="U110" s="25"/>
    </row>
    <row r="111" spans="1:21" s="28" customFormat="1" ht="21.75" customHeight="1">
      <c r="A111" s="223" t="str">
        <f t="shared" si="40"/>
        <v>81104143116</v>
      </c>
      <c r="B111" s="29">
        <v>8110</v>
      </c>
      <c r="C111" s="30">
        <v>4143</v>
      </c>
      <c r="D111" s="229">
        <v>1</v>
      </c>
      <c r="E111" s="229">
        <v>1</v>
      </c>
      <c r="F111" s="229">
        <v>6</v>
      </c>
      <c r="G111" s="31" t="s">
        <v>102</v>
      </c>
      <c r="H111" s="32"/>
      <c r="I111" s="32"/>
      <c r="J111" s="32"/>
      <c r="K111" s="32"/>
      <c r="L111" s="296"/>
      <c r="N111" s="25"/>
      <c r="O111" s="25"/>
      <c r="P111" s="25"/>
      <c r="Q111" s="25"/>
      <c r="R111" s="25"/>
      <c r="S111" s="25"/>
      <c r="T111" s="25"/>
      <c r="U111" s="25"/>
    </row>
    <row r="112" spans="1:21" s="28" customFormat="1" ht="21" customHeight="1">
      <c r="A112" s="223" t="str">
        <f t="shared" si="40"/>
        <v>81104143117</v>
      </c>
      <c r="B112" s="29">
        <v>8110</v>
      </c>
      <c r="C112" s="30">
        <v>4143</v>
      </c>
      <c r="D112" s="229">
        <v>1</v>
      </c>
      <c r="E112" s="229">
        <v>1</v>
      </c>
      <c r="F112" s="229">
        <v>7</v>
      </c>
      <c r="G112" s="31" t="s">
        <v>103</v>
      </c>
      <c r="H112" s="32"/>
      <c r="I112" s="32"/>
      <c r="J112" s="32"/>
      <c r="K112" s="32"/>
      <c r="L112" s="296"/>
      <c r="N112" s="25"/>
      <c r="O112" s="25"/>
      <c r="P112" s="25"/>
      <c r="Q112" s="25"/>
      <c r="R112" s="25"/>
      <c r="S112" s="25"/>
      <c r="T112" s="25"/>
      <c r="U112" s="25"/>
    </row>
    <row r="113" spans="1:21" s="28" customFormat="1" ht="18">
      <c r="A113" s="223" t="str">
        <f t="shared" si="40"/>
        <v>81104143118</v>
      </c>
      <c r="B113" s="29">
        <v>8110</v>
      </c>
      <c r="C113" s="30">
        <v>4143</v>
      </c>
      <c r="D113" s="229">
        <v>1</v>
      </c>
      <c r="E113" s="229">
        <v>1</v>
      </c>
      <c r="F113" s="229">
        <v>8</v>
      </c>
      <c r="G113" s="31" t="s">
        <v>1065</v>
      </c>
      <c r="H113" s="32"/>
      <c r="I113" s="32"/>
      <c r="J113" s="32"/>
      <c r="K113" s="32"/>
      <c r="L113" s="296"/>
      <c r="N113" s="25"/>
      <c r="O113" s="25"/>
      <c r="P113" s="25"/>
      <c r="Q113" s="25"/>
      <c r="R113" s="25"/>
      <c r="S113" s="25"/>
      <c r="T113" s="25"/>
      <c r="U113" s="25"/>
    </row>
    <row r="114" spans="1:21" s="28" customFormat="1">
      <c r="A114" s="223" t="str">
        <f t="shared" si="40"/>
        <v>81104143119</v>
      </c>
      <c r="B114" s="29">
        <v>8110</v>
      </c>
      <c r="C114" s="30">
        <v>4143</v>
      </c>
      <c r="D114" s="229">
        <v>1</v>
      </c>
      <c r="E114" s="229">
        <v>1</v>
      </c>
      <c r="F114" s="229">
        <v>9</v>
      </c>
      <c r="G114" s="31" t="s">
        <v>104</v>
      </c>
      <c r="H114" s="32"/>
      <c r="I114" s="32"/>
      <c r="J114" s="32"/>
      <c r="K114" s="32"/>
      <c r="L114" s="296"/>
      <c r="N114" s="25"/>
      <c r="O114" s="25"/>
      <c r="P114" s="25"/>
      <c r="Q114" s="25"/>
      <c r="R114" s="25"/>
      <c r="S114" s="25"/>
      <c r="T114" s="25"/>
      <c r="U114" s="25"/>
    </row>
    <row r="115" spans="1:21" s="28" customFormat="1">
      <c r="A115" s="223" t="str">
        <f t="shared" si="40"/>
        <v>811041431110</v>
      </c>
      <c r="B115" s="29">
        <v>8110</v>
      </c>
      <c r="C115" s="30">
        <v>4143</v>
      </c>
      <c r="D115" s="229">
        <v>1</v>
      </c>
      <c r="E115" s="229">
        <v>1</v>
      </c>
      <c r="F115" s="229">
        <v>10</v>
      </c>
      <c r="G115" s="31" t="s">
        <v>105</v>
      </c>
      <c r="H115" s="32"/>
      <c r="I115" s="32"/>
      <c r="J115" s="32"/>
      <c r="K115" s="32"/>
      <c r="L115" s="296"/>
      <c r="N115" s="25"/>
      <c r="O115" s="25"/>
      <c r="P115" s="25"/>
      <c r="Q115" s="25"/>
      <c r="R115" s="25"/>
      <c r="S115" s="25"/>
      <c r="T115" s="25"/>
      <c r="U115" s="25"/>
    </row>
    <row r="116" spans="1:21" s="28" customFormat="1">
      <c r="A116" s="223" t="str">
        <f t="shared" si="40"/>
        <v>811041431111</v>
      </c>
      <c r="B116" s="29">
        <v>8110</v>
      </c>
      <c r="C116" s="30">
        <v>4143</v>
      </c>
      <c r="D116" s="229">
        <v>1</v>
      </c>
      <c r="E116" s="229">
        <v>1</v>
      </c>
      <c r="F116" s="229">
        <v>11</v>
      </c>
      <c r="G116" s="31" t="s">
        <v>106</v>
      </c>
      <c r="H116" s="32"/>
      <c r="I116" s="32"/>
      <c r="J116" s="32"/>
      <c r="K116" s="32"/>
      <c r="L116" s="296"/>
      <c r="N116" s="25"/>
      <c r="O116" s="25"/>
      <c r="P116" s="25"/>
      <c r="Q116" s="25"/>
      <c r="R116" s="25"/>
      <c r="S116" s="25"/>
      <c r="T116" s="25"/>
      <c r="U116" s="25"/>
    </row>
    <row r="117" spans="1:21" s="28" customFormat="1">
      <c r="A117" s="223" t="str">
        <f t="shared" si="40"/>
        <v>811041431112</v>
      </c>
      <c r="B117" s="29">
        <v>8110</v>
      </c>
      <c r="C117" s="30">
        <v>4143</v>
      </c>
      <c r="D117" s="229">
        <v>1</v>
      </c>
      <c r="E117" s="229">
        <v>1</v>
      </c>
      <c r="F117" s="229">
        <v>12</v>
      </c>
      <c r="G117" s="31" t="s">
        <v>107</v>
      </c>
      <c r="H117" s="32"/>
      <c r="I117" s="32"/>
      <c r="J117" s="32"/>
      <c r="K117" s="32"/>
      <c r="L117" s="296"/>
      <c r="N117" s="25"/>
      <c r="O117" s="25"/>
      <c r="P117" s="25"/>
      <c r="Q117" s="25"/>
      <c r="R117" s="25"/>
      <c r="S117" s="25"/>
      <c r="T117" s="25"/>
      <c r="U117" s="25"/>
    </row>
    <row r="118" spans="1:21" s="28" customFormat="1">
      <c r="A118" s="223" t="str">
        <f t="shared" si="40"/>
        <v>811041431113</v>
      </c>
      <c r="B118" s="29">
        <v>8110</v>
      </c>
      <c r="C118" s="30">
        <v>4143</v>
      </c>
      <c r="D118" s="229">
        <v>1</v>
      </c>
      <c r="E118" s="229">
        <v>1</v>
      </c>
      <c r="F118" s="229">
        <v>13</v>
      </c>
      <c r="G118" s="31" t="s">
        <v>108</v>
      </c>
      <c r="H118" s="32"/>
      <c r="I118" s="32"/>
      <c r="J118" s="32"/>
      <c r="K118" s="32"/>
      <c r="L118" s="296"/>
      <c r="N118" s="25"/>
      <c r="O118" s="25"/>
      <c r="P118" s="25"/>
      <c r="Q118" s="25"/>
      <c r="R118" s="25"/>
      <c r="S118" s="25"/>
      <c r="T118" s="25"/>
      <c r="U118" s="25"/>
    </row>
    <row r="119" spans="1:21" s="28" customFormat="1">
      <c r="A119" s="223" t="str">
        <f t="shared" si="40"/>
        <v>811041431114</v>
      </c>
      <c r="B119" s="29">
        <v>8110</v>
      </c>
      <c r="C119" s="30">
        <v>4143</v>
      </c>
      <c r="D119" s="229">
        <v>1</v>
      </c>
      <c r="E119" s="229">
        <v>1</v>
      </c>
      <c r="F119" s="229">
        <v>14</v>
      </c>
      <c r="G119" s="31" t="s">
        <v>9</v>
      </c>
      <c r="H119" s="32"/>
      <c r="I119" s="32"/>
      <c r="J119" s="32"/>
      <c r="K119" s="32"/>
      <c r="L119" s="296"/>
      <c r="N119" s="25"/>
      <c r="O119" s="25"/>
      <c r="P119" s="25"/>
      <c r="Q119" s="25"/>
      <c r="R119" s="25"/>
      <c r="S119" s="25"/>
      <c r="T119" s="25"/>
      <c r="U119" s="25"/>
    </row>
    <row r="120" spans="1:21" s="28" customFormat="1">
      <c r="A120" s="223" t="str">
        <f t="shared" si="40"/>
        <v>811041431115</v>
      </c>
      <c r="B120" s="29">
        <v>8110</v>
      </c>
      <c r="C120" s="30">
        <v>4143</v>
      </c>
      <c r="D120" s="229">
        <v>1</v>
      </c>
      <c r="E120" s="229">
        <v>1</v>
      </c>
      <c r="F120" s="229">
        <v>15</v>
      </c>
      <c r="G120" s="31" t="s">
        <v>109</v>
      </c>
      <c r="H120" s="32"/>
      <c r="I120" s="32"/>
      <c r="J120" s="32"/>
      <c r="K120" s="32"/>
      <c r="L120" s="296"/>
      <c r="N120" s="25"/>
      <c r="O120" s="25"/>
      <c r="P120" s="25"/>
      <c r="Q120" s="25"/>
      <c r="R120" s="25"/>
      <c r="S120" s="25"/>
      <c r="T120" s="25"/>
      <c r="U120" s="25"/>
    </row>
    <row r="121" spans="1:21" s="28" customFormat="1">
      <c r="A121" s="223" t="str">
        <f t="shared" si="40"/>
        <v>811041431116</v>
      </c>
      <c r="B121" s="29">
        <v>8110</v>
      </c>
      <c r="C121" s="30">
        <v>4143</v>
      </c>
      <c r="D121" s="229">
        <v>1</v>
      </c>
      <c r="E121" s="229">
        <v>1</v>
      </c>
      <c r="F121" s="229">
        <v>16</v>
      </c>
      <c r="G121" s="31" t="s">
        <v>110</v>
      </c>
      <c r="H121" s="32"/>
      <c r="I121" s="32"/>
      <c r="J121" s="32"/>
      <c r="K121" s="32"/>
      <c r="L121" s="296"/>
      <c r="N121" s="25"/>
      <c r="O121" s="25"/>
      <c r="P121" s="25"/>
      <c r="Q121" s="25"/>
      <c r="R121" s="25"/>
      <c r="S121" s="25"/>
      <c r="T121" s="25"/>
      <c r="U121" s="25"/>
    </row>
    <row r="122" spans="1:21" s="28" customFormat="1">
      <c r="A122" s="223" t="str">
        <f t="shared" si="40"/>
        <v>811041431117</v>
      </c>
      <c r="B122" s="29">
        <v>8110</v>
      </c>
      <c r="C122" s="30">
        <v>4143</v>
      </c>
      <c r="D122" s="229">
        <v>1</v>
      </c>
      <c r="E122" s="229">
        <v>1</v>
      </c>
      <c r="F122" s="229">
        <v>17</v>
      </c>
      <c r="G122" s="31" t="s">
        <v>31</v>
      </c>
      <c r="H122" s="32"/>
      <c r="I122" s="32"/>
      <c r="J122" s="32"/>
      <c r="K122" s="32"/>
      <c r="L122" s="296"/>
      <c r="N122" s="25"/>
      <c r="O122" s="25"/>
      <c r="P122" s="25"/>
      <c r="Q122" s="25"/>
      <c r="R122" s="25"/>
      <c r="S122" s="25"/>
      <c r="T122" s="25"/>
      <c r="U122" s="25"/>
    </row>
    <row r="123" spans="1:21" s="28" customFormat="1">
      <c r="A123" s="223" t="str">
        <f t="shared" si="40"/>
        <v>811041431118</v>
      </c>
      <c r="B123" s="29">
        <v>8110</v>
      </c>
      <c r="C123" s="30">
        <v>4143</v>
      </c>
      <c r="D123" s="229">
        <v>1</v>
      </c>
      <c r="E123" s="229">
        <v>1</v>
      </c>
      <c r="F123" s="229">
        <v>18</v>
      </c>
      <c r="G123" s="31" t="s">
        <v>111</v>
      </c>
      <c r="H123" s="32"/>
      <c r="I123" s="32"/>
      <c r="J123" s="32"/>
      <c r="K123" s="32"/>
      <c r="L123" s="296"/>
      <c r="N123" s="25"/>
      <c r="O123" s="25"/>
      <c r="P123" s="25"/>
      <c r="Q123" s="25"/>
      <c r="R123" s="25"/>
      <c r="S123" s="25"/>
      <c r="T123" s="25"/>
      <c r="U123" s="25"/>
    </row>
    <row r="124" spans="1:21" s="28" customFormat="1">
      <c r="A124" s="223" t="str">
        <f t="shared" si="40"/>
        <v>811041431119</v>
      </c>
      <c r="B124" s="29">
        <v>8110</v>
      </c>
      <c r="C124" s="30">
        <v>4143</v>
      </c>
      <c r="D124" s="229">
        <v>1</v>
      </c>
      <c r="E124" s="229">
        <v>1</v>
      </c>
      <c r="F124" s="229">
        <v>19</v>
      </c>
      <c r="G124" s="31" t="s">
        <v>112</v>
      </c>
      <c r="H124" s="32"/>
      <c r="I124" s="32"/>
      <c r="J124" s="32"/>
      <c r="K124" s="32"/>
      <c r="L124" s="296"/>
      <c r="N124" s="25"/>
      <c r="O124" s="25"/>
      <c r="P124" s="25"/>
      <c r="Q124" s="25"/>
      <c r="R124" s="25"/>
      <c r="S124" s="25"/>
      <c r="T124" s="25"/>
      <c r="U124" s="25"/>
    </row>
    <row r="125" spans="1:21" s="28" customFormat="1">
      <c r="A125" s="223" t="str">
        <f t="shared" si="40"/>
        <v>811041432</v>
      </c>
      <c r="B125" s="268">
        <v>8110</v>
      </c>
      <c r="C125" s="269">
        <v>4143</v>
      </c>
      <c r="D125" s="270">
        <v>2</v>
      </c>
      <c r="E125" s="270"/>
      <c r="F125" s="270"/>
      <c r="G125" s="271" t="s">
        <v>1066</v>
      </c>
      <c r="H125" s="272">
        <f>+H126</f>
        <v>0</v>
      </c>
      <c r="I125" s="272">
        <f>+I126</f>
        <v>0</v>
      </c>
      <c r="J125" s="272">
        <f>+J126</f>
        <v>0</v>
      </c>
      <c r="K125" s="272">
        <f t="shared" ref="K125:L125" si="59">+K126</f>
        <v>0</v>
      </c>
      <c r="L125" s="273">
        <f t="shared" si="59"/>
        <v>0</v>
      </c>
      <c r="N125" s="25"/>
      <c r="O125" s="25"/>
      <c r="P125" s="25"/>
      <c r="Q125" s="25"/>
      <c r="R125" s="25"/>
      <c r="S125" s="25"/>
      <c r="T125" s="25"/>
      <c r="U125" s="25"/>
    </row>
    <row r="126" spans="1:21" s="28" customFormat="1">
      <c r="A126" s="223" t="str">
        <f t="shared" si="40"/>
        <v>8110414321</v>
      </c>
      <c r="B126" s="279">
        <v>8110</v>
      </c>
      <c r="C126" s="280">
        <v>4143</v>
      </c>
      <c r="D126" s="281">
        <v>2</v>
      </c>
      <c r="E126" s="281">
        <v>1</v>
      </c>
      <c r="F126" s="281"/>
      <c r="G126" s="277" t="s">
        <v>1066</v>
      </c>
      <c r="H126" s="278">
        <f>SUM(H127)</f>
        <v>0</v>
      </c>
      <c r="I126" s="278">
        <f>SUM(I127)</f>
        <v>0</v>
      </c>
      <c r="J126" s="278">
        <f>SUM(J127)</f>
        <v>0</v>
      </c>
      <c r="K126" s="278">
        <f t="shared" ref="K126:L126" si="60">SUM(K127)</f>
        <v>0</v>
      </c>
      <c r="L126" s="295">
        <f t="shared" si="60"/>
        <v>0</v>
      </c>
      <c r="N126" s="25"/>
      <c r="O126" s="25"/>
      <c r="P126" s="25"/>
      <c r="Q126" s="25"/>
      <c r="R126" s="25"/>
      <c r="S126" s="25"/>
      <c r="T126" s="25"/>
      <c r="U126" s="25"/>
    </row>
    <row r="127" spans="1:21" s="28" customFormat="1">
      <c r="A127" s="223" t="str">
        <f t="shared" si="40"/>
        <v>81104143211</v>
      </c>
      <c r="B127" s="29">
        <v>8110</v>
      </c>
      <c r="C127" s="30">
        <v>4143</v>
      </c>
      <c r="D127" s="229">
        <v>2</v>
      </c>
      <c r="E127" s="229">
        <v>1</v>
      </c>
      <c r="F127" s="229">
        <v>1</v>
      </c>
      <c r="G127" s="31" t="s">
        <v>1066</v>
      </c>
      <c r="H127" s="32"/>
      <c r="I127" s="32"/>
      <c r="J127" s="32"/>
      <c r="K127" s="32"/>
      <c r="L127" s="296"/>
      <c r="N127" s="25"/>
      <c r="O127" s="25"/>
      <c r="P127" s="25"/>
      <c r="Q127" s="25"/>
      <c r="R127" s="25"/>
      <c r="S127" s="25"/>
      <c r="T127" s="25"/>
      <c r="U127" s="25"/>
    </row>
    <row r="128" spans="1:21" s="28" customFormat="1">
      <c r="A128" s="223" t="str">
        <f t="shared" si="40"/>
        <v>811041433</v>
      </c>
      <c r="B128" s="268">
        <v>8110</v>
      </c>
      <c r="C128" s="269">
        <v>4143</v>
      </c>
      <c r="D128" s="270">
        <v>3</v>
      </c>
      <c r="E128" s="270"/>
      <c r="F128" s="270"/>
      <c r="G128" s="271" t="s">
        <v>1022</v>
      </c>
      <c r="H128" s="272">
        <f>+H129</f>
        <v>0</v>
      </c>
      <c r="I128" s="272">
        <f>+I129</f>
        <v>0</v>
      </c>
      <c r="J128" s="272">
        <f>+J129</f>
        <v>0</v>
      </c>
      <c r="K128" s="272">
        <f t="shared" ref="K128:L128" si="61">+K129</f>
        <v>0</v>
      </c>
      <c r="L128" s="273">
        <f t="shared" si="61"/>
        <v>0</v>
      </c>
      <c r="N128" s="25"/>
      <c r="O128" s="25"/>
      <c r="P128" s="25"/>
      <c r="Q128" s="25"/>
      <c r="R128" s="25"/>
      <c r="S128" s="25"/>
      <c r="T128" s="25"/>
      <c r="U128" s="25"/>
    </row>
    <row r="129" spans="1:21" s="28" customFormat="1">
      <c r="A129" s="223" t="str">
        <f t="shared" si="40"/>
        <v>8110414331</v>
      </c>
      <c r="B129" s="279">
        <v>8110</v>
      </c>
      <c r="C129" s="280">
        <v>4143</v>
      </c>
      <c r="D129" s="281">
        <v>3</v>
      </c>
      <c r="E129" s="281">
        <v>1</v>
      </c>
      <c r="F129" s="281"/>
      <c r="G129" s="277" t="s">
        <v>1022</v>
      </c>
      <c r="H129" s="278">
        <f>SUM(H130)</f>
        <v>0</v>
      </c>
      <c r="I129" s="278">
        <f>SUM(I130)</f>
        <v>0</v>
      </c>
      <c r="J129" s="278">
        <f>SUM(J130)</f>
        <v>0</v>
      </c>
      <c r="K129" s="278">
        <f t="shared" ref="K129:L129" si="62">SUM(K130)</f>
        <v>0</v>
      </c>
      <c r="L129" s="295">
        <f t="shared" si="62"/>
        <v>0</v>
      </c>
      <c r="N129" s="25"/>
      <c r="O129" s="25"/>
      <c r="P129" s="25"/>
      <c r="Q129" s="25"/>
      <c r="R129" s="25"/>
      <c r="S129" s="25"/>
      <c r="T129" s="25"/>
      <c r="U129" s="25"/>
    </row>
    <row r="130" spans="1:21" s="28" customFormat="1">
      <c r="A130" s="223" t="str">
        <f t="shared" si="40"/>
        <v>81104143311</v>
      </c>
      <c r="B130" s="29">
        <v>8110</v>
      </c>
      <c r="C130" s="30">
        <v>4143</v>
      </c>
      <c r="D130" s="229">
        <v>3</v>
      </c>
      <c r="E130" s="229">
        <v>1</v>
      </c>
      <c r="F130" s="229">
        <v>1</v>
      </c>
      <c r="G130" s="31" t="s">
        <v>1022</v>
      </c>
      <c r="H130" s="32"/>
      <c r="I130" s="32"/>
      <c r="J130" s="32"/>
      <c r="K130" s="32"/>
      <c r="L130" s="296"/>
      <c r="N130" s="25"/>
      <c r="O130" s="25"/>
      <c r="P130" s="25"/>
      <c r="Q130" s="25"/>
      <c r="R130" s="25"/>
      <c r="S130" s="25"/>
      <c r="T130" s="25"/>
      <c r="U130" s="25"/>
    </row>
    <row r="131" spans="1:21" s="28" customFormat="1" ht="18">
      <c r="A131" s="223" t="str">
        <f t="shared" si="40"/>
        <v>811041434</v>
      </c>
      <c r="B131" s="268">
        <v>8110</v>
      </c>
      <c r="C131" s="269">
        <v>4143</v>
      </c>
      <c r="D131" s="270">
        <v>4</v>
      </c>
      <c r="E131" s="270"/>
      <c r="F131" s="270"/>
      <c r="G131" s="271" t="s">
        <v>1023</v>
      </c>
      <c r="H131" s="272">
        <f>+H132</f>
        <v>0</v>
      </c>
      <c r="I131" s="272">
        <f>+I132</f>
        <v>0</v>
      </c>
      <c r="J131" s="272">
        <f>+J132</f>
        <v>0</v>
      </c>
      <c r="K131" s="272">
        <f t="shared" ref="K131:L131" si="63">+K132</f>
        <v>0</v>
      </c>
      <c r="L131" s="273">
        <f t="shared" si="63"/>
        <v>0</v>
      </c>
      <c r="N131" s="25"/>
      <c r="O131" s="25"/>
      <c r="P131" s="25"/>
      <c r="Q131" s="25"/>
      <c r="R131" s="25"/>
      <c r="S131" s="25"/>
      <c r="T131" s="25"/>
      <c r="U131" s="25"/>
    </row>
    <row r="132" spans="1:21" s="28" customFormat="1" ht="18">
      <c r="A132" s="223" t="str">
        <f t="shared" si="40"/>
        <v>8110414341</v>
      </c>
      <c r="B132" s="279">
        <v>8110</v>
      </c>
      <c r="C132" s="280">
        <v>4143</v>
      </c>
      <c r="D132" s="281">
        <v>4</v>
      </c>
      <c r="E132" s="281">
        <v>1</v>
      </c>
      <c r="F132" s="281"/>
      <c r="G132" s="277" t="s">
        <v>1023</v>
      </c>
      <c r="H132" s="278">
        <f>SUM(H133)</f>
        <v>0</v>
      </c>
      <c r="I132" s="278">
        <f>SUM(I133)</f>
        <v>0</v>
      </c>
      <c r="J132" s="278">
        <f>SUM(J133)</f>
        <v>0</v>
      </c>
      <c r="K132" s="278">
        <f t="shared" ref="K132:L132" si="64">SUM(K133)</f>
        <v>0</v>
      </c>
      <c r="L132" s="295">
        <f t="shared" si="64"/>
        <v>0</v>
      </c>
      <c r="N132" s="25"/>
      <c r="O132" s="25"/>
      <c r="P132" s="25"/>
      <c r="Q132" s="25"/>
      <c r="R132" s="25"/>
      <c r="S132" s="25"/>
      <c r="T132" s="25"/>
      <c r="U132" s="25"/>
    </row>
    <row r="133" spans="1:21" s="28" customFormat="1" ht="21" customHeight="1">
      <c r="A133" s="223" t="str">
        <f t="shared" si="40"/>
        <v>81104143411</v>
      </c>
      <c r="B133" s="29">
        <v>8110</v>
      </c>
      <c r="C133" s="30">
        <v>4143</v>
      </c>
      <c r="D133" s="229">
        <v>4</v>
      </c>
      <c r="E133" s="229">
        <v>1</v>
      </c>
      <c r="F133" s="229">
        <v>1</v>
      </c>
      <c r="G133" s="31" t="s">
        <v>1023</v>
      </c>
      <c r="H133" s="32"/>
      <c r="I133" s="32"/>
      <c r="J133" s="32"/>
      <c r="K133" s="32"/>
      <c r="L133" s="296"/>
      <c r="N133" s="25"/>
      <c r="O133" s="25"/>
      <c r="P133" s="25"/>
      <c r="Q133" s="25"/>
      <c r="R133" s="25"/>
      <c r="S133" s="25"/>
      <c r="T133" s="25"/>
      <c r="U133" s="25"/>
    </row>
    <row r="134" spans="1:21" s="28" customFormat="1">
      <c r="A134" s="223" t="str">
        <f t="shared" si="40"/>
        <v>811041435</v>
      </c>
      <c r="B134" s="268">
        <v>8110</v>
      </c>
      <c r="C134" s="269">
        <v>4143</v>
      </c>
      <c r="D134" s="270">
        <v>5</v>
      </c>
      <c r="E134" s="270"/>
      <c r="F134" s="270"/>
      <c r="G134" s="271" t="s">
        <v>1024</v>
      </c>
      <c r="H134" s="272">
        <f>+H135</f>
        <v>0</v>
      </c>
      <c r="I134" s="272">
        <f>+I135</f>
        <v>0</v>
      </c>
      <c r="J134" s="272">
        <f>+J135</f>
        <v>0</v>
      </c>
      <c r="K134" s="272">
        <f t="shared" ref="K134:L134" si="65">+K135</f>
        <v>0</v>
      </c>
      <c r="L134" s="273">
        <f t="shared" si="65"/>
        <v>0</v>
      </c>
      <c r="N134" s="25"/>
      <c r="O134" s="25"/>
      <c r="P134" s="25"/>
      <c r="Q134" s="25"/>
      <c r="R134" s="25"/>
      <c r="S134" s="25"/>
      <c r="T134" s="25"/>
      <c r="U134" s="25"/>
    </row>
    <row r="135" spans="1:21" s="28" customFormat="1">
      <c r="A135" s="223" t="str">
        <f t="shared" si="40"/>
        <v>8110414351</v>
      </c>
      <c r="B135" s="279">
        <v>8110</v>
      </c>
      <c r="C135" s="280">
        <v>4143</v>
      </c>
      <c r="D135" s="281">
        <v>5</v>
      </c>
      <c r="E135" s="281">
        <v>1</v>
      </c>
      <c r="F135" s="281"/>
      <c r="G135" s="277" t="s">
        <v>1024</v>
      </c>
      <c r="H135" s="278">
        <f>SUM(H136)</f>
        <v>0</v>
      </c>
      <c r="I135" s="278">
        <f>SUM(I136)</f>
        <v>0</v>
      </c>
      <c r="J135" s="278">
        <f>SUM(J136)</f>
        <v>0</v>
      </c>
      <c r="K135" s="278">
        <f t="shared" ref="K135:L135" si="66">SUM(K136)</f>
        <v>0</v>
      </c>
      <c r="L135" s="295">
        <f t="shared" si="66"/>
        <v>0</v>
      </c>
      <c r="N135" s="25"/>
      <c r="O135" s="25"/>
      <c r="P135" s="25"/>
      <c r="Q135" s="25"/>
      <c r="R135" s="25"/>
      <c r="S135" s="25"/>
      <c r="T135" s="25"/>
      <c r="U135" s="25"/>
    </row>
    <row r="136" spans="1:21" s="28" customFormat="1">
      <c r="A136" s="223" t="str">
        <f t="shared" si="40"/>
        <v>81104143511</v>
      </c>
      <c r="B136" s="29">
        <v>8110</v>
      </c>
      <c r="C136" s="30">
        <v>4143</v>
      </c>
      <c r="D136" s="229">
        <v>5</v>
      </c>
      <c r="E136" s="229">
        <v>1</v>
      </c>
      <c r="F136" s="229">
        <v>1</v>
      </c>
      <c r="G136" s="31" t="s">
        <v>1024</v>
      </c>
      <c r="H136" s="32"/>
      <c r="I136" s="32"/>
      <c r="J136" s="32"/>
      <c r="K136" s="32"/>
      <c r="L136" s="296"/>
      <c r="N136" s="25"/>
      <c r="O136" s="25"/>
      <c r="P136" s="25"/>
      <c r="Q136" s="25"/>
      <c r="R136" s="25"/>
      <c r="S136" s="25"/>
      <c r="T136" s="25"/>
      <c r="U136" s="25"/>
    </row>
    <row r="137" spans="1:21" s="28" customFormat="1" ht="27">
      <c r="A137" s="223" t="str">
        <f t="shared" si="40"/>
        <v>811041436</v>
      </c>
      <c r="B137" s="268">
        <v>8110</v>
      </c>
      <c r="C137" s="269">
        <v>4143</v>
      </c>
      <c r="D137" s="270">
        <v>6</v>
      </c>
      <c r="E137" s="270"/>
      <c r="F137" s="270"/>
      <c r="G137" s="271" t="s">
        <v>1025</v>
      </c>
      <c r="H137" s="272">
        <f>+H138</f>
        <v>0</v>
      </c>
      <c r="I137" s="272">
        <f>+I138</f>
        <v>0</v>
      </c>
      <c r="J137" s="272">
        <f>+J138</f>
        <v>0</v>
      </c>
      <c r="K137" s="272">
        <f t="shared" ref="K137:L137" si="67">+K138</f>
        <v>0</v>
      </c>
      <c r="L137" s="273">
        <f t="shared" si="67"/>
        <v>0</v>
      </c>
      <c r="N137" s="25"/>
      <c r="O137" s="25"/>
      <c r="P137" s="25"/>
      <c r="Q137" s="25"/>
      <c r="R137" s="25"/>
      <c r="S137" s="25"/>
      <c r="T137" s="25"/>
      <c r="U137" s="25"/>
    </row>
    <row r="138" spans="1:21" s="28" customFormat="1" ht="18">
      <c r="A138" s="223" t="str">
        <f t="shared" si="40"/>
        <v>8110414361</v>
      </c>
      <c r="B138" s="279">
        <v>8110</v>
      </c>
      <c r="C138" s="280">
        <v>4143</v>
      </c>
      <c r="D138" s="281">
        <v>6</v>
      </c>
      <c r="E138" s="281">
        <v>1</v>
      </c>
      <c r="F138" s="281"/>
      <c r="G138" s="277" t="s">
        <v>1025</v>
      </c>
      <c r="H138" s="278">
        <f>SUM(H139)</f>
        <v>0</v>
      </c>
      <c r="I138" s="278">
        <f>SUM(I139)</f>
        <v>0</v>
      </c>
      <c r="J138" s="278">
        <f>SUM(J139)</f>
        <v>0</v>
      </c>
      <c r="K138" s="278">
        <f t="shared" ref="K138:L138" si="68">SUM(K139)</f>
        <v>0</v>
      </c>
      <c r="L138" s="295">
        <f t="shared" si="68"/>
        <v>0</v>
      </c>
      <c r="N138" s="25"/>
      <c r="O138" s="25"/>
      <c r="P138" s="25"/>
      <c r="Q138" s="25"/>
      <c r="R138" s="25"/>
      <c r="S138" s="25"/>
      <c r="T138" s="25"/>
      <c r="U138" s="25"/>
    </row>
    <row r="139" spans="1:21" s="28" customFormat="1" ht="21.75" customHeight="1">
      <c r="A139" s="223" t="str">
        <f t="shared" si="40"/>
        <v>81104143611</v>
      </c>
      <c r="B139" s="29">
        <v>8110</v>
      </c>
      <c r="C139" s="30">
        <v>4143</v>
      </c>
      <c r="D139" s="229">
        <v>6</v>
      </c>
      <c r="E139" s="229">
        <v>1</v>
      </c>
      <c r="F139" s="229">
        <v>1</v>
      </c>
      <c r="G139" s="36" t="s">
        <v>1025</v>
      </c>
      <c r="H139" s="32"/>
      <c r="I139" s="32"/>
      <c r="J139" s="32"/>
      <c r="K139" s="32"/>
      <c r="L139" s="296"/>
      <c r="N139" s="25"/>
      <c r="O139" s="25"/>
      <c r="P139" s="25"/>
      <c r="Q139" s="25"/>
      <c r="R139" s="25"/>
      <c r="S139" s="25"/>
      <c r="T139" s="25"/>
      <c r="U139" s="25"/>
    </row>
    <row r="140" spans="1:21" s="28" customFormat="1">
      <c r="A140" s="223" t="str">
        <f t="shared" si="40"/>
        <v>811041437</v>
      </c>
      <c r="B140" s="268">
        <v>8110</v>
      </c>
      <c r="C140" s="269">
        <v>4143</v>
      </c>
      <c r="D140" s="270">
        <v>7</v>
      </c>
      <c r="E140" s="270"/>
      <c r="F140" s="270"/>
      <c r="G140" s="271" t="s">
        <v>1026</v>
      </c>
      <c r="H140" s="272">
        <f>+H141</f>
        <v>0</v>
      </c>
      <c r="I140" s="272">
        <f>+I141</f>
        <v>0</v>
      </c>
      <c r="J140" s="272">
        <f>+J141</f>
        <v>0</v>
      </c>
      <c r="K140" s="272">
        <f t="shared" ref="K140:L140" si="69">+K141</f>
        <v>0</v>
      </c>
      <c r="L140" s="273">
        <f t="shared" si="69"/>
        <v>0</v>
      </c>
      <c r="N140" s="25"/>
      <c r="O140" s="25"/>
      <c r="P140" s="25"/>
      <c r="Q140" s="25"/>
      <c r="R140" s="25"/>
      <c r="S140" s="25"/>
      <c r="T140" s="25"/>
      <c r="U140" s="25"/>
    </row>
    <row r="141" spans="1:21" s="28" customFormat="1">
      <c r="A141" s="223" t="str">
        <f t="shared" ref="A141:A204" si="70">B141&amp;C141&amp;D141&amp;E141&amp;F141</f>
        <v>8110414371</v>
      </c>
      <c r="B141" s="279">
        <v>8110</v>
      </c>
      <c r="C141" s="280">
        <v>4143</v>
      </c>
      <c r="D141" s="281">
        <v>7</v>
      </c>
      <c r="E141" s="281">
        <v>1</v>
      </c>
      <c r="F141" s="281"/>
      <c r="G141" s="277" t="s">
        <v>1026</v>
      </c>
      <c r="H141" s="278">
        <f>SUM(H142)</f>
        <v>0</v>
      </c>
      <c r="I141" s="278">
        <f>SUM(I142)</f>
        <v>0</v>
      </c>
      <c r="J141" s="278">
        <f>SUM(J142)</f>
        <v>0</v>
      </c>
      <c r="K141" s="278">
        <f t="shared" ref="K141:L141" si="71">SUM(K142)</f>
        <v>0</v>
      </c>
      <c r="L141" s="295">
        <f t="shared" si="71"/>
        <v>0</v>
      </c>
      <c r="N141" s="25"/>
      <c r="O141" s="25"/>
      <c r="P141" s="25"/>
      <c r="Q141" s="25"/>
      <c r="R141" s="25"/>
      <c r="S141" s="25"/>
      <c r="T141" s="25"/>
      <c r="U141" s="25"/>
    </row>
    <row r="142" spans="1:21" s="28" customFormat="1">
      <c r="A142" s="223" t="str">
        <f t="shared" si="70"/>
        <v>81104143711</v>
      </c>
      <c r="B142" s="29">
        <v>8110</v>
      </c>
      <c r="C142" s="30">
        <v>4143</v>
      </c>
      <c r="D142" s="229">
        <v>7</v>
      </c>
      <c r="E142" s="229">
        <v>1</v>
      </c>
      <c r="F142" s="229">
        <v>1</v>
      </c>
      <c r="G142" s="31" t="s">
        <v>1026</v>
      </c>
      <c r="H142" s="32"/>
      <c r="I142" s="32"/>
      <c r="J142" s="32"/>
      <c r="K142" s="32"/>
      <c r="L142" s="296"/>
      <c r="N142" s="25"/>
      <c r="O142" s="25"/>
      <c r="P142" s="25"/>
      <c r="Q142" s="25"/>
      <c r="R142" s="25"/>
      <c r="S142" s="25"/>
      <c r="T142" s="25"/>
      <c r="U142" s="25"/>
    </row>
    <row r="143" spans="1:21" s="28" customFormat="1" ht="18">
      <c r="A143" s="223" t="str">
        <f t="shared" si="70"/>
        <v>811041438</v>
      </c>
      <c r="B143" s="268">
        <v>8110</v>
      </c>
      <c r="C143" s="269">
        <v>4143</v>
      </c>
      <c r="D143" s="270">
        <v>8</v>
      </c>
      <c r="E143" s="270"/>
      <c r="F143" s="270"/>
      <c r="G143" s="271" t="s">
        <v>1027</v>
      </c>
      <c r="H143" s="272">
        <f>+H144</f>
        <v>0</v>
      </c>
      <c r="I143" s="272">
        <f>+I144</f>
        <v>0</v>
      </c>
      <c r="J143" s="272">
        <f>+J144</f>
        <v>0</v>
      </c>
      <c r="K143" s="272">
        <f t="shared" ref="K143:L143" si="72">+K144</f>
        <v>0</v>
      </c>
      <c r="L143" s="273">
        <f t="shared" si="72"/>
        <v>0</v>
      </c>
      <c r="N143" s="25"/>
      <c r="O143" s="25"/>
      <c r="P143" s="25"/>
      <c r="Q143" s="25"/>
      <c r="R143" s="25"/>
      <c r="S143" s="25"/>
      <c r="T143" s="25"/>
      <c r="U143" s="25"/>
    </row>
    <row r="144" spans="1:21" s="28" customFormat="1" ht="18">
      <c r="A144" s="223" t="str">
        <f t="shared" si="70"/>
        <v>8110414381</v>
      </c>
      <c r="B144" s="279">
        <v>8110</v>
      </c>
      <c r="C144" s="280">
        <v>4143</v>
      </c>
      <c r="D144" s="281">
        <v>8</v>
      </c>
      <c r="E144" s="281">
        <v>1</v>
      </c>
      <c r="F144" s="281"/>
      <c r="G144" s="277" t="s">
        <v>1027</v>
      </c>
      <c r="H144" s="278">
        <f>SUM(H145)</f>
        <v>0</v>
      </c>
      <c r="I144" s="278">
        <f>SUM(I145)</f>
        <v>0</v>
      </c>
      <c r="J144" s="278">
        <f>SUM(J145)</f>
        <v>0</v>
      </c>
      <c r="K144" s="278">
        <f t="shared" ref="K144:L144" si="73">SUM(K145)</f>
        <v>0</v>
      </c>
      <c r="L144" s="295">
        <f t="shared" si="73"/>
        <v>0</v>
      </c>
      <c r="N144" s="25"/>
      <c r="O144" s="25"/>
      <c r="P144" s="25"/>
      <c r="Q144" s="25"/>
      <c r="R144" s="25"/>
      <c r="S144" s="25"/>
      <c r="T144" s="25"/>
      <c r="U144" s="25"/>
    </row>
    <row r="145" spans="1:21" s="28" customFormat="1" ht="21" customHeight="1">
      <c r="A145" s="223" t="str">
        <f t="shared" si="70"/>
        <v>81104143811</v>
      </c>
      <c r="B145" s="29">
        <v>8110</v>
      </c>
      <c r="C145" s="30">
        <v>4143</v>
      </c>
      <c r="D145" s="229">
        <v>8</v>
      </c>
      <c r="E145" s="229">
        <v>1</v>
      </c>
      <c r="F145" s="229">
        <v>1</v>
      </c>
      <c r="G145" s="36" t="s">
        <v>1027</v>
      </c>
      <c r="H145" s="32"/>
      <c r="I145" s="32"/>
      <c r="J145" s="32"/>
      <c r="K145" s="32"/>
      <c r="L145" s="296"/>
      <c r="N145" s="25"/>
      <c r="O145" s="25"/>
      <c r="P145" s="25"/>
      <c r="Q145" s="25"/>
      <c r="R145" s="25"/>
      <c r="S145" s="25"/>
      <c r="T145" s="25"/>
      <c r="U145" s="25"/>
    </row>
    <row r="146" spans="1:21" s="28" customFormat="1">
      <c r="A146" s="223" t="str">
        <f t="shared" si="70"/>
        <v>811041439</v>
      </c>
      <c r="B146" s="268">
        <v>8110</v>
      </c>
      <c r="C146" s="269">
        <v>4143</v>
      </c>
      <c r="D146" s="270">
        <v>9</v>
      </c>
      <c r="E146" s="270"/>
      <c r="F146" s="270"/>
      <c r="G146" s="271" t="s">
        <v>1028</v>
      </c>
      <c r="H146" s="272">
        <f>+H147</f>
        <v>0</v>
      </c>
      <c r="I146" s="272">
        <f>+I147</f>
        <v>0</v>
      </c>
      <c r="J146" s="272">
        <f>+J147</f>
        <v>0</v>
      </c>
      <c r="K146" s="272">
        <f t="shared" ref="K146:L146" si="74">+K147</f>
        <v>0</v>
      </c>
      <c r="L146" s="273">
        <f t="shared" si="74"/>
        <v>0</v>
      </c>
      <c r="N146" s="25"/>
      <c r="O146" s="25"/>
      <c r="P146" s="25"/>
      <c r="Q146" s="25"/>
      <c r="R146" s="25"/>
      <c r="S146" s="25"/>
      <c r="T146" s="25"/>
      <c r="U146" s="25"/>
    </row>
    <row r="147" spans="1:21" s="28" customFormat="1">
      <c r="A147" s="223" t="str">
        <f t="shared" si="70"/>
        <v>8110414391</v>
      </c>
      <c r="B147" s="279">
        <v>8110</v>
      </c>
      <c r="C147" s="280">
        <v>4143</v>
      </c>
      <c r="D147" s="281">
        <v>9</v>
      </c>
      <c r="E147" s="281">
        <v>1</v>
      </c>
      <c r="F147" s="281"/>
      <c r="G147" s="277" t="s">
        <v>1028</v>
      </c>
      <c r="H147" s="278">
        <f>SUM(H148)</f>
        <v>0</v>
      </c>
      <c r="I147" s="278">
        <f>SUM(I148)</f>
        <v>0</v>
      </c>
      <c r="J147" s="278">
        <f>SUM(J148)</f>
        <v>0</v>
      </c>
      <c r="K147" s="278">
        <f t="shared" ref="K147:L147" si="75">SUM(K148)</f>
        <v>0</v>
      </c>
      <c r="L147" s="295">
        <f t="shared" si="75"/>
        <v>0</v>
      </c>
      <c r="N147" s="25"/>
      <c r="O147" s="25"/>
      <c r="P147" s="25"/>
      <c r="Q147" s="25"/>
      <c r="R147" s="25"/>
      <c r="S147" s="25"/>
      <c r="T147" s="25"/>
      <c r="U147" s="25"/>
    </row>
    <row r="148" spans="1:21" s="28" customFormat="1">
      <c r="A148" s="223" t="str">
        <f t="shared" si="70"/>
        <v>81104143911</v>
      </c>
      <c r="B148" s="29">
        <v>8110</v>
      </c>
      <c r="C148" s="30">
        <v>4143</v>
      </c>
      <c r="D148" s="229">
        <v>9</v>
      </c>
      <c r="E148" s="229">
        <v>1</v>
      </c>
      <c r="F148" s="229">
        <v>1</v>
      </c>
      <c r="G148" s="31" t="s">
        <v>1028</v>
      </c>
      <c r="H148" s="32"/>
      <c r="I148" s="32"/>
      <c r="J148" s="32"/>
      <c r="K148" s="32"/>
      <c r="L148" s="296"/>
      <c r="N148" s="25"/>
      <c r="O148" s="25"/>
      <c r="P148" s="25"/>
      <c r="Q148" s="25"/>
      <c r="R148" s="25"/>
      <c r="S148" s="25"/>
      <c r="T148" s="25"/>
      <c r="U148" s="25"/>
    </row>
    <row r="149" spans="1:21" s="28" customFormat="1">
      <c r="A149" s="223" t="str">
        <f t="shared" si="70"/>
        <v>8110414310</v>
      </c>
      <c r="B149" s="268">
        <v>8110</v>
      </c>
      <c r="C149" s="269">
        <v>4143</v>
      </c>
      <c r="D149" s="270">
        <v>10</v>
      </c>
      <c r="E149" s="270"/>
      <c r="F149" s="270"/>
      <c r="G149" s="271" t="s">
        <v>1029</v>
      </c>
      <c r="H149" s="272">
        <f>+H150</f>
        <v>0</v>
      </c>
      <c r="I149" s="272">
        <f>+I150</f>
        <v>0</v>
      </c>
      <c r="J149" s="272">
        <f>+J150</f>
        <v>0</v>
      </c>
      <c r="K149" s="272">
        <f t="shared" ref="K149:L149" si="76">+K150</f>
        <v>0</v>
      </c>
      <c r="L149" s="273">
        <f t="shared" si="76"/>
        <v>0</v>
      </c>
      <c r="N149" s="25"/>
      <c r="O149" s="25"/>
      <c r="P149" s="25"/>
      <c r="Q149" s="25"/>
      <c r="R149" s="25"/>
      <c r="S149" s="25"/>
      <c r="T149" s="25"/>
      <c r="U149" s="25"/>
    </row>
    <row r="150" spans="1:21" s="28" customFormat="1">
      <c r="A150" s="223" t="str">
        <f t="shared" si="70"/>
        <v>81104143101</v>
      </c>
      <c r="B150" s="279">
        <v>8110</v>
      </c>
      <c r="C150" s="280">
        <v>4143</v>
      </c>
      <c r="D150" s="281">
        <v>10</v>
      </c>
      <c r="E150" s="281">
        <v>1</v>
      </c>
      <c r="F150" s="281"/>
      <c r="G150" s="277" t="s">
        <v>1029</v>
      </c>
      <c r="H150" s="278">
        <f>SUM(H151)</f>
        <v>0</v>
      </c>
      <c r="I150" s="278">
        <f>SUM(I151)</f>
        <v>0</v>
      </c>
      <c r="J150" s="278">
        <f>SUM(J151)</f>
        <v>0</v>
      </c>
      <c r="K150" s="278">
        <f t="shared" ref="K150:L150" si="77">SUM(K151)</f>
        <v>0</v>
      </c>
      <c r="L150" s="295">
        <f t="shared" si="77"/>
        <v>0</v>
      </c>
      <c r="N150" s="25"/>
      <c r="O150" s="25"/>
      <c r="P150" s="25"/>
      <c r="Q150" s="25"/>
      <c r="R150" s="25"/>
      <c r="S150" s="25"/>
      <c r="T150" s="25"/>
      <c r="U150" s="25"/>
    </row>
    <row r="151" spans="1:21" s="28" customFormat="1">
      <c r="A151" s="223" t="str">
        <f t="shared" si="70"/>
        <v>811041431011</v>
      </c>
      <c r="B151" s="29">
        <v>8110</v>
      </c>
      <c r="C151" s="30">
        <v>4143</v>
      </c>
      <c r="D151" s="229">
        <v>10</v>
      </c>
      <c r="E151" s="229">
        <v>1</v>
      </c>
      <c r="F151" s="229">
        <v>1</v>
      </c>
      <c r="G151" s="31" t="s">
        <v>1029</v>
      </c>
      <c r="H151" s="32"/>
      <c r="I151" s="32"/>
      <c r="J151" s="32"/>
      <c r="K151" s="32"/>
      <c r="L151" s="296"/>
      <c r="N151" s="25"/>
      <c r="O151" s="25"/>
      <c r="P151" s="25"/>
      <c r="Q151" s="25"/>
      <c r="R151" s="25"/>
      <c r="S151" s="25"/>
      <c r="T151" s="25"/>
      <c r="U151" s="25"/>
    </row>
    <row r="152" spans="1:21" s="28" customFormat="1">
      <c r="A152" s="223" t="str">
        <f t="shared" si="70"/>
        <v>8110414311</v>
      </c>
      <c r="B152" s="268">
        <v>8110</v>
      </c>
      <c r="C152" s="269">
        <v>4143</v>
      </c>
      <c r="D152" s="270">
        <v>11</v>
      </c>
      <c r="E152" s="270"/>
      <c r="F152" s="270"/>
      <c r="G152" s="271" t="s">
        <v>1030</v>
      </c>
      <c r="H152" s="272">
        <f>+H153</f>
        <v>0</v>
      </c>
      <c r="I152" s="272">
        <f>+I153</f>
        <v>0</v>
      </c>
      <c r="J152" s="272">
        <f>+J153</f>
        <v>0</v>
      </c>
      <c r="K152" s="272">
        <f t="shared" ref="K152:L152" si="78">+K153</f>
        <v>0</v>
      </c>
      <c r="L152" s="273">
        <f t="shared" si="78"/>
        <v>0</v>
      </c>
      <c r="N152" s="25"/>
      <c r="O152" s="25"/>
      <c r="P152" s="25"/>
      <c r="Q152" s="25"/>
      <c r="R152" s="25"/>
      <c r="S152" s="25"/>
      <c r="T152" s="25"/>
      <c r="U152" s="25"/>
    </row>
    <row r="153" spans="1:21" s="28" customFormat="1">
      <c r="A153" s="223" t="str">
        <f t="shared" si="70"/>
        <v>81104143111</v>
      </c>
      <c r="B153" s="279">
        <v>8110</v>
      </c>
      <c r="C153" s="280">
        <v>4143</v>
      </c>
      <c r="D153" s="281">
        <v>11</v>
      </c>
      <c r="E153" s="281">
        <v>1</v>
      </c>
      <c r="F153" s="281"/>
      <c r="G153" s="277" t="s">
        <v>1030</v>
      </c>
      <c r="H153" s="278">
        <f>SUM(H154)</f>
        <v>0</v>
      </c>
      <c r="I153" s="278">
        <f>SUM(I154)</f>
        <v>0</v>
      </c>
      <c r="J153" s="278">
        <f>SUM(J154)</f>
        <v>0</v>
      </c>
      <c r="K153" s="278">
        <f t="shared" ref="K153:L153" si="79">SUM(K154)</f>
        <v>0</v>
      </c>
      <c r="L153" s="295">
        <f t="shared" si="79"/>
        <v>0</v>
      </c>
      <c r="N153" s="25"/>
      <c r="O153" s="25"/>
      <c r="P153" s="25"/>
      <c r="Q153" s="25"/>
      <c r="R153" s="25"/>
      <c r="S153" s="25"/>
      <c r="T153" s="25"/>
      <c r="U153" s="25"/>
    </row>
    <row r="154" spans="1:21" s="28" customFormat="1">
      <c r="A154" s="223" t="str">
        <f t="shared" si="70"/>
        <v>811041431111</v>
      </c>
      <c r="B154" s="29">
        <v>8110</v>
      </c>
      <c r="C154" s="30">
        <v>4143</v>
      </c>
      <c r="D154" s="229">
        <v>11</v>
      </c>
      <c r="E154" s="229">
        <v>1</v>
      </c>
      <c r="F154" s="229">
        <v>1</v>
      </c>
      <c r="G154" s="31" t="s">
        <v>1030</v>
      </c>
      <c r="H154" s="32"/>
      <c r="I154" s="32"/>
      <c r="J154" s="32"/>
      <c r="K154" s="32"/>
      <c r="L154" s="296"/>
      <c r="N154" s="25"/>
      <c r="O154" s="25"/>
      <c r="P154" s="25"/>
      <c r="Q154" s="25"/>
      <c r="R154" s="25"/>
      <c r="S154" s="25"/>
      <c r="T154" s="25"/>
      <c r="U154" s="25"/>
    </row>
    <row r="155" spans="1:21" s="28" customFormat="1" ht="18">
      <c r="A155" s="223" t="str">
        <f t="shared" si="70"/>
        <v>8110414312</v>
      </c>
      <c r="B155" s="268">
        <v>8110</v>
      </c>
      <c r="C155" s="269">
        <v>4143</v>
      </c>
      <c r="D155" s="270">
        <v>12</v>
      </c>
      <c r="E155" s="270"/>
      <c r="F155" s="270"/>
      <c r="G155" s="271" t="s">
        <v>1031</v>
      </c>
      <c r="H155" s="272">
        <f>+H156</f>
        <v>0</v>
      </c>
      <c r="I155" s="272">
        <f>+I156</f>
        <v>0</v>
      </c>
      <c r="J155" s="272">
        <f>+J156</f>
        <v>0</v>
      </c>
      <c r="K155" s="272">
        <f t="shared" ref="K155:L155" si="80">+K156</f>
        <v>0</v>
      </c>
      <c r="L155" s="273">
        <f t="shared" si="80"/>
        <v>0</v>
      </c>
      <c r="N155" s="25"/>
      <c r="O155" s="25"/>
      <c r="P155" s="25"/>
      <c r="Q155" s="25"/>
      <c r="R155" s="25"/>
      <c r="S155" s="25"/>
      <c r="T155" s="25"/>
      <c r="U155" s="25"/>
    </row>
    <row r="156" spans="1:21" s="28" customFormat="1" ht="18">
      <c r="A156" s="223" t="str">
        <f t="shared" si="70"/>
        <v>81104143121</v>
      </c>
      <c r="B156" s="279">
        <v>8110</v>
      </c>
      <c r="C156" s="280">
        <v>4143</v>
      </c>
      <c r="D156" s="281">
        <v>12</v>
      </c>
      <c r="E156" s="281">
        <v>1</v>
      </c>
      <c r="F156" s="281"/>
      <c r="G156" s="277" t="s">
        <v>1031</v>
      </c>
      <c r="H156" s="278">
        <f>SUM(H157)</f>
        <v>0</v>
      </c>
      <c r="I156" s="278">
        <f>SUM(I157)</f>
        <v>0</v>
      </c>
      <c r="J156" s="278">
        <f>SUM(J157)</f>
        <v>0</v>
      </c>
      <c r="K156" s="278">
        <f t="shared" ref="K156:L156" si="81">SUM(K157)</f>
        <v>0</v>
      </c>
      <c r="L156" s="295">
        <f t="shared" si="81"/>
        <v>0</v>
      </c>
      <c r="N156" s="25"/>
      <c r="O156" s="25"/>
      <c r="P156" s="25"/>
      <c r="Q156" s="25"/>
      <c r="R156" s="25"/>
      <c r="S156" s="25"/>
      <c r="T156" s="25"/>
      <c r="U156" s="25"/>
    </row>
    <row r="157" spans="1:21" s="28" customFormat="1" ht="21" customHeight="1">
      <c r="A157" s="223" t="str">
        <f t="shared" si="70"/>
        <v>811041431211</v>
      </c>
      <c r="B157" s="29">
        <v>8110</v>
      </c>
      <c r="C157" s="30">
        <v>4143</v>
      </c>
      <c r="D157" s="229">
        <v>12</v>
      </c>
      <c r="E157" s="229">
        <v>1</v>
      </c>
      <c r="F157" s="229">
        <v>1</v>
      </c>
      <c r="G157" s="36" t="s">
        <v>1031</v>
      </c>
      <c r="H157" s="32"/>
      <c r="I157" s="32"/>
      <c r="J157" s="32"/>
      <c r="K157" s="32"/>
      <c r="L157" s="296"/>
      <c r="N157" s="25"/>
      <c r="O157" s="25"/>
      <c r="P157" s="25"/>
      <c r="Q157" s="25"/>
      <c r="R157" s="25"/>
      <c r="S157" s="25"/>
      <c r="T157" s="25"/>
      <c r="U157" s="25"/>
    </row>
    <row r="158" spans="1:21" s="28" customFormat="1">
      <c r="A158" s="223" t="str">
        <f t="shared" si="70"/>
        <v>81104144</v>
      </c>
      <c r="B158" s="262">
        <v>8110</v>
      </c>
      <c r="C158" s="263">
        <v>4144</v>
      </c>
      <c r="D158" s="264"/>
      <c r="E158" s="264"/>
      <c r="F158" s="264"/>
      <c r="G158" s="265" t="s">
        <v>113</v>
      </c>
      <c r="H158" s="266">
        <f t="shared" ref="H158:J159" si="82">SUM(H159)</f>
        <v>0</v>
      </c>
      <c r="I158" s="266">
        <f t="shared" si="82"/>
        <v>0</v>
      </c>
      <c r="J158" s="266">
        <f t="shared" si="82"/>
        <v>0</v>
      </c>
      <c r="K158" s="266">
        <f t="shared" ref="K158:L159" si="83">SUM(K159)</f>
        <v>0</v>
      </c>
      <c r="L158" s="267">
        <f t="shared" si="83"/>
        <v>0</v>
      </c>
      <c r="N158" s="25"/>
      <c r="O158" s="25"/>
      <c r="P158" s="25"/>
      <c r="Q158" s="25"/>
      <c r="R158" s="25"/>
      <c r="S158" s="25"/>
      <c r="T158" s="25"/>
      <c r="U158" s="25"/>
    </row>
    <row r="159" spans="1:21" s="28" customFormat="1">
      <c r="A159" s="223" t="str">
        <f t="shared" si="70"/>
        <v>811041441</v>
      </c>
      <c r="B159" s="268">
        <v>8110</v>
      </c>
      <c r="C159" s="269">
        <v>4144</v>
      </c>
      <c r="D159" s="270">
        <v>1</v>
      </c>
      <c r="E159" s="270"/>
      <c r="F159" s="270"/>
      <c r="G159" s="271" t="s">
        <v>113</v>
      </c>
      <c r="H159" s="272">
        <f t="shared" si="82"/>
        <v>0</v>
      </c>
      <c r="I159" s="272">
        <f t="shared" si="82"/>
        <v>0</v>
      </c>
      <c r="J159" s="272">
        <f t="shared" si="82"/>
        <v>0</v>
      </c>
      <c r="K159" s="272">
        <f t="shared" si="83"/>
        <v>0</v>
      </c>
      <c r="L159" s="273">
        <f t="shared" si="83"/>
        <v>0</v>
      </c>
      <c r="N159" s="25"/>
      <c r="O159" s="25"/>
      <c r="P159" s="25"/>
      <c r="Q159" s="25"/>
      <c r="R159" s="25"/>
      <c r="S159" s="25"/>
      <c r="T159" s="25"/>
      <c r="U159" s="25"/>
    </row>
    <row r="160" spans="1:21" s="28" customFormat="1">
      <c r="A160" s="223" t="str">
        <f t="shared" si="70"/>
        <v>8110414411</v>
      </c>
      <c r="B160" s="279">
        <v>8110</v>
      </c>
      <c r="C160" s="280">
        <v>4144</v>
      </c>
      <c r="D160" s="281">
        <v>1</v>
      </c>
      <c r="E160" s="281">
        <v>1</v>
      </c>
      <c r="F160" s="281"/>
      <c r="G160" s="277" t="s">
        <v>113</v>
      </c>
      <c r="H160" s="278">
        <f>SUM(H161:H164)</f>
        <v>0</v>
      </c>
      <c r="I160" s="278">
        <f>SUM(I161:I164)</f>
        <v>0</v>
      </c>
      <c r="J160" s="278">
        <f>SUM(J161:J164)</f>
        <v>0</v>
      </c>
      <c r="K160" s="278">
        <f t="shared" ref="K160:L160" si="84">SUM(K161:K164)</f>
        <v>0</v>
      </c>
      <c r="L160" s="295">
        <f t="shared" si="84"/>
        <v>0</v>
      </c>
      <c r="N160" s="25"/>
      <c r="O160" s="25"/>
      <c r="P160" s="25"/>
      <c r="Q160" s="25"/>
      <c r="R160" s="25"/>
      <c r="S160" s="25"/>
      <c r="T160" s="25"/>
      <c r="U160" s="25"/>
    </row>
    <row r="161" spans="1:21" s="28" customFormat="1">
      <c r="A161" s="223" t="str">
        <f t="shared" si="70"/>
        <v>81104144111</v>
      </c>
      <c r="B161" s="29">
        <v>8110</v>
      </c>
      <c r="C161" s="30">
        <v>4144</v>
      </c>
      <c r="D161" s="229">
        <v>1</v>
      </c>
      <c r="E161" s="229">
        <v>1</v>
      </c>
      <c r="F161" s="229">
        <v>1</v>
      </c>
      <c r="G161" s="31" t="s">
        <v>79</v>
      </c>
      <c r="H161" s="33"/>
      <c r="I161" s="33"/>
      <c r="J161" s="33"/>
      <c r="K161" s="33"/>
      <c r="L161" s="297"/>
      <c r="N161" s="25"/>
      <c r="O161" s="25"/>
      <c r="P161" s="25"/>
      <c r="Q161" s="25"/>
      <c r="R161" s="25"/>
      <c r="S161" s="25"/>
      <c r="T161" s="25"/>
      <c r="U161" s="25"/>
    </row>
    <row r="162" spans="1:21" s="28" customFormat="1">
      <c r="A162" s="223" t="str">
        <f t="shared" si="70"/>
        <v>81104144112</v>
      </c>
      <c r="B162" s="29">
        <v>8110</v>
      </c>
      <c r="C162" s="30">
        <v>4144</v>
      </c>
      <c r="D162" s="229">
        <v>1</v>
      </c>
      <c r="E162" s="229">
        <v>1</v>
      </c>
      <c r="F162" s="229">
        <v>2</v>
      </c>
      <c r="G162" s="31" t="s">
        <v>80</v>
      </c>
      <c r="H162" s="33"/>
      <c r="I162" s="33"/>
      <c r="J162" s="33"/>
      <c r="K162" s="33"/>
      <c r="L162" s="297"/>
      <c r="N162" s="25"/>
      <c r="O162" s="25"/>
      <c r="P162" s="25"/>
      <c r="Q162" s="25"/>
      <c r="R162" s="25"/>
      <c r="S162" s="25"/>
      <c r="T162" s="25"/>
      <c r="U162" s="25"/>
    </row>
    <row r="163" spans="1:21" s="28" customFormat="1">
      <c r="A163" s="223" t="str">
        <f t="shared" si="70"/>
        <v>81104144113</v>
      </c>
      <c r="B163" s="29">
        <v>8110</v>
      </c>
      <c r="C163" s="30">
        <v>4144</v>
      </c>
      <c r="D163" s="229">
        <v>1</v>
      </c>
      <c r="E163" s="229">
        <v>1</v>
      </c>
      <c r="F163" s="229">
        <v>3</v>
      </c>
      <c r="G163" s="31" t="s">
        <v>81</v>
      </c>
      <c r="H163" s="33"/>
      <c r="I163" s="33"/>
      <c r="J163" s="33"/>
      <c r="K163" s="33"/>
      <c r="L163" s="297"/>
      <c r="N163" s="25"/>
      <c r="O163" s="25"/>
      <c r="P163" s="25"/>
      <c r="Q163" s="25"/>
      <c r="R163" s="25"/>
      <c r="S163" s="25"/>
      <c r="T163" s="25"/>
      <c r="U163" s="25"/>
    </row>
    <row r="164" spans="1:21" s="28" customFormat="1">
      <c r="A164" s="223" t="str">
        <f t="shared" si="70"/>
        <v>81104144114</v>
      </c>
      <c r="B164" s="29">
        <v>8110</v>
      </c>
      <c r="C164" s="30">
        <v>4144</v>
      </c>
      <c r="D164" s="229">
        <v>1</v>
      </c>
      <c r="E164" s="229">
        <v>1</v>
      </c>
      <c r="F164" s="229">
        <v>4</v>
      </c>
      <c r="G164" s="31" t="s">
        <v>82</v>
      </c>
      <c r="H164" s="33"/>
      <c r="I164" s="33"/>
      <c r="J164" s="33"/>
      <c r="K164" s="33"/>
      <c r="L164" s="297"/>
      <c r="N164" s="25"/>
      <c r="O164" s="25"/>
      <c r="P164" s="25"/>
      <c r="Q164" s="25"/>
      <c r="R164" s="25"/>
      <c r="S164" s="25"/>
      <c r="T164" s="25"/>
      <c r="U164" s="25"/>
    </row>
    <row r="165" spans="1:21" s="28" customFormat="1" ht="27">
      <c r="A165" s="223" t="str">
        <f t="shared" si="70"/>
        <v>81104145</v>
      </c>
      <c r="B165" s="262">
        <v>8110</v>
      </c>
      <c r="C165" s="263">
        <v>4145</v>
      </c>
      <c r="D165" s="264"/>
      <c r="E165" s="264"/>
      <c r="F165" s="264"/>
      <c r="G165" s="265" t="s">
        <v>1032</v>
      </c>
      <c r="H165" s="266">
        <f t="shared" ref="H165:J166" si="85">+H166</f>
        <v>0</v>
      </c>
      <c r="I165" s="266">
        <f t="shared" si="85"/>
        <v>0</v>
      </c>
      <c r="J165" s="266">
        <f t="shared" si="85"/>
        <v>0</v>
      </c>
      <c r="K165" s="266">
        <f t="shared" ref="K165:L166" si="86">+K166</f>
        <v>0</v>
      </c>
      <c r="L165" s="267">
        <f t="shared" si="86"/>
        <v>0</v>
      </c>
      <c r="N165" s="25"/>
      <c r="O165" s="25"/>
      <c r="P165" s="25"/>
      <c r="Q165" s="25"/>
      <c r="R165" s="25"/>
      <c r="S165" s="25"/>
      <c r="T165" s="25"/>
      <c r="U165" s="25"/>
    </row>
    <row r="166" spans="1:21" s="28" customFormat="1" ht="27">
      <c r="A166" s="223" t="str">
        <f t="shared" si="70"/>
        <v>811041451</v>
      </c>
      <c r="B166" s="268">
        <v>8110</v>
      </c>
      <c r="C166" s="269">
        <v>4145</v>
      </c>
      <c r="D166" s="270">
        <v>1</v>
      </c>
      <c r="E166" s="270"/>
      <c r="F166" s="270"/>
      <c r="G166" s="271" t="s">
        <v>1032</v>
      </c>
      <c r="H166" s="272">
        <f t="shared" si="85"/>
        <v>0</v>
      </c>
      <c r="I166" s="272">
        <f t="shared" si="85"/>
        <v>0</v>
      </c>
      <c r="J166" s="272">
        <f t="shared" si="85"/>
        <v>0</v>
      </c>
      <c r="K166" s="272">
        <f t="shared" si="86"/>
        <v>0</v>
      </c>
      <c r="L166" s="273">
        <f t="shared" si="86"/>
        <v>0</v>
      </c>
      <c r="N166" s="25"/>
      <c r="O166" s="25"/>
      <c r="P166" s="25"/>
      <c r="Q166" s="25"/>
      <c r="R166" s="25"/>
      <c r="S166" s="25"/>
      <c r="T166" s="25"/>
      <c r="U166" s="25"/>
    </row>
    <row r="167" spans="1:21" s="28" customFormat="1" ht="18">
      <c r="A167" s="223" t="str">
        <f t="shared" si="70"/>
        <v>8110414511</v>
      </c>
      <c r="B167" s="279">
        <v>8110</v>
      </c>
      <c r="C167" s="280">
        <v>4145</v>
      </c>
      <c r="D167" s="281">
        <v>1</v>
      </c>
      <c r="E167" s="281">
        <v>1</v>
      </c>
      <c r="F167" s="281"/>
      <c r="G167" s="277" t="s">
        <v>1032</v>
      </c>
      <c r="H167" s="278">
        <f>SUM(H168)</f>
        <v>0</v>
      </c>
      <c r="I167" s="278">
        <f>SUM(I168)</f>
        <v>0</v>
      </c>
      <c r="J167" s="278">
        <f>SUM(J168)</f>
        <v>0</v>
      </c>
      <c r="K167" s="278">
        <f t="shared" ref="K167:L167" si="87">SUM(K168)</f>
        <v>0</v>
      </c>
      <c r="L167" s="295">
        <f t="shared" si="87"/>
        <v>0</v>
      </c>
      <c r="N167" s="25"/>
      <c r="O167" s="25"/>
      <c r="P167" s="25"/>
      <c r="Q167" s="25"/>
      <c r="R167" s="25"/>
      <c r="S167" s="25"/>
      <c r="T167" s="25"/>
      <c r="U167" s="25"/>
    </row>
    <row r="168" spans="1:21" s="28" customFormat="1" ht="21" customHeight="1">
      <c r="A168" s="223" t="str">
        <f t="shared" si="70"/>
        <v>81104145111</v>
      </c>
      <c r="B168" s="29">
        <v>8110</v>
      </c>
      <c r="C168" s="30">
        <v>4145</v>
      </c>
      <c r="D168" s="229">
        <v>1</v>
      </c>
      <c r="E168" s="229">
        <v>1</v>
      </c>
      <c r="F168" s="229">
        <v>1</v>
      </c>
      <c r="G168" s="31" t="s">
        <v>1032</v>
      </c>
      <c r="H168" s="33"/>
      <c r="I168" s="33"/>
      <c r="J168" s="33"/>
      <c r="K168" s="33"/>
      <c r="L168" s="297"/>
      <c r="N168" s="25"/>
      <c r="O168" s="25"/>
      <c r="P168" s="25"/>
      <c r="Q168" s="25"/>
      <c r="R168" s="25"/>
      <c r="S168" s="25"/>
      <c r="T168" s="25"/>
      <c r="U168" s="25"/>
    </row>
    <row r="169" spans="1:21" s="28" customFormat="1">
      <c r="A169" s="223" t="str">
        <f t="shared" si="70"/>
        <v>81104149</v>
      </c>
      <c r="B169" s="262">
        <v>8110</v>
      </c>
      <c r="C169" s="263">
        <v>4149</v>
      </c>
      <c r="D169" s="264"/>
      <c r="E169" s="264"/>
      <c r="F169" s="264"/>
      <c r="G169" s="265" t="s">
        <v>114</v>
      </c>
      <c r="H169" s="266">
        <f t="shared" ref="H169:J170" si="88">SUM(H170)</f>
        <v>0</v>
      </c>
      <c r="I169" s="266">
        <f t="shared" si="88"/>
        <v>0</v>
      </c>
      <c r="J169" s="266">
        <f t="shared" si="88"/>
        <v>0</v>
      </c>
      <c r="K169" s="266">
        <f t="shared" ref="K169:L170" si="89">SUM(K170)</f>
        <v>0</v>
      </c>
      <c r="L169" s="267">
        <f t="shared" si="89"/>
        <v>0</v>
      </c>
      <c r="N169" s="25"/>
      <c r="O169" s="25"/>
      <c r="P169" s="25"/>
      <c r="Q169" s="25"/>
      <c r="R169" s="25"/>
      <c r="S169" s="25"/>
      <c r="T169" s="25"/>
      <c r="U169" s="25"/>
    </row>
    <row r="170" spans="1:21" s="28" customFormat="1">
      <c r="A170" s="223" t="str">
        <f t="shared" si="70"/>
        <v>811041491</v>
      </c>
      <c r="B170" s="268">
        <v>8110</v>
      </c>
      <c r="C170" s="269">
        <v>4149</v>
      </c>
      <c r="D170" s="270">
        <v>1</v>
      </c>
      <c r="E170" s="270"/>
      <c r="F170" s="270"/>
      <c r="G170" s="271" t="s">
        <v>114</v>
      </c>
      <c r="H170" s="272">
        <f t="shared" si="88"/>
        <v>0</v>
      </c>
      <c r="I170" s="272">
        <f t="shared" si="88"/>
        <v>0</v>
      </c>
      <c r="J170" s="272">
        <f t="shared" si="88"/>
        <v>0</v>
      </c>
      <c r="K170" s="272">
        <f t="shared" si="89"/>
        <v>0</v>
      </c>
      <c r="L170" s="273">
        <f t="shared" si="89"/>
        <v>0</v>
      </c>
      <c r="N170" s="25"/>
      <c r="O170" s="25"/>
      <c r="P170" s="25"/>
      <c r="Q170" s="25"/>
      <c r="R170" s="25"/>
      <c r="S170" s="25"/>
      <c r="T170" s="25"/>
      <c r="U170" s="25"/>
    </row>
    <row r="171" spans="1:21" s="28" customFormat="1">
      <c r="A171" s="223" t="str">
        <f t="shared" si="70"/>
        <v>8110414911</v>
      </c>
      <c r="B171" s="279">
        <v>8110</v>
      </c>
      <c r="C171" s="280">
        <v>4149</v>
      </c>
      <c r="D171" s="281">
        <v>1</v>
      </c>
      <c r="E171" s="281">
        <v>1</v>
      </c>
      <c r="F171" s="281"/>
      <c r="G171" s="277" t="s">
        <v>114</v>
      </c>
      <c r="H171" s="278">
        <f>H172</f>
        <v>0</v>
      </c>
      <c r="I171" s="278">
        <f>I172</f>
        <v>0</v>
      </c>
      <c r="J171" s="278">
        <f>J172</f>
        <v>0</v>
      </c>
      <c r="K171" s="278">
        <f t="shared" ref="K171:L171" si="90">K172</f>
        <v>0</v>
      </c>
      <c r="L171" s="295">
        <f t="shared" si="90"/>
        <v>0</v>
      </c>
      <c r="N171" s="25"/>
      <c r="O171" s="25"/>
      <c r="P171" s="25"/>
      <c r="Q171" s="25"/>
      <c r="R171" s="25"/>
      <c r="S171" s="25"/>
      <c r="T171" s="25"/>
      <c r="U171" s="25"/>
    </row>
    <row r="172" spans="1:21" s="28" customFormat="1">
      <c r="A172" s="223" t="str">
        <f t="shared" si="70"/>
        <v>81104149111</v>
      </c>
      <c r="B172" s="29">
        <v>8110</v>
      </c>
      <c r="C172" s="30">
        <v>4149</v>
      </c>
      <c r="D172" s="229">
        <v>1</v>
      </c>
      <c r="E172" s="229">
        <v>1</v>
      </c>
      <c r="F172" s="229">
        <v>1</v>
      </c>
      <c r="G172" s="31" t="s">
        <v>114</v>
      </c>
      <c r="H172" s="32"/>
      <c r="I172" s="32"/>
      <c r="J172" s="32"/>
      <c r="K172" s="32"/>
      <c r="L172" s="296"/>
      <c r="N172" s="25"/>
      <c r="O172" s="25"/>
      <c r="P172" s="25"/>
      <c r="Q172" s="25"/>
      <c r="R172" s="25"/>
      <c r="S172" s="25"/>
      <c r="T172" s="25"/>
      <c r="U172" s="25"/>
    </row>
    <row r="173" spans="1:21" s="28" customFormat="1">
      <c r="A173" s="223" t="str">
        <f t="shared" si="70"/>
        <v>Subtotal (7)</v>
      </c>
      <c r="B173" s="303" t="s">
        <v>1109</v>
      </c>
      <c r="C173" s="34"/>
      <c r="D173" s="236"/>
      <c r="E173" s="236"/>
      <c r="F173" s="236"/>
      <c r="G173" s="31"/>
      <c r="H173" s="26">
        <f>+H169+H158+H103+H165+H98</f>
        <v>0</v>
      </c>
      <c r="I173" s="26">
        <f>+I169+I158+I103+I165+I98</f>
        <v>0</v>
      </c>
      <c r="J173" s="26">
        <f>+J169+J158+J103+J165+J98</f>
        <v>0</v>
      </c>
      <c r="K173" s="26">
        <f t="shared" ref="K173:L173" si="91">+K169+K158+K103+K165+K98</f>
        <v>0</v>
      </c>
      <c r="L173" s="27">
        <f t="shared" si="91"/>
        <v>0</v>
      </c>
      <c r="N173" s="25"/>
      <c r="O173" s="25"/>
      <c r="P173" s="25"/>
      <c r="Q173" s="25"/>
      <c r="R173" s="25"/>
      <c r="S173" s="25"/>
      <c r="T173" s="25"/>
      <c r="U173" s="25"/>
    </row>
    <row r="174" spans="1:21" s="28" customFormat="1">
      <c r="A174" s="223" t="str">
        <f t="shared" si="70"/>
        <v>81104150</v>
      </c>
      <c r="B174" s="238">
        <v>8110</v>
      </c>
      <c r="C174" s="239">
        <v>4150</v>
      </c>
      <c r="D174" s="240"/>
      <c r="E174" s="240"/>
      <c r="F174" s="240"/>
      <c r="G174" s="241" t="s">
        <v>1033</v>
      </c>
      <c r="H174" s="242">
        <f>+H175+H190</f>
        <v>0</v>
      </c>
      <c r="I174" s="242">
        <f>+I175+I190</f>
        <v>0</v>
      </c>
      <c r="J174" s="242">
        <f>+J175+J190</f>
        <v>0</v>
      </c>
      <c r="K174" s="242">
        <f t="shared" ref="K174:L174" si="92">+K175+K190</f>
        <v>0</v>
      </c>
      <c r="L174" s="243">
        <f t="shared" si="92"/>
        <v>0</v>
      </c>
      <c r="N174" s="25"/>
      <c r="O174" s="25"/>
      <c r="P174" s="25"/>
      <c r="Q174" s="25"/>
      <c r="R174" s="25"/>
      <c r="S174" s="25"/>
      <c r="T174" s="25"/>
      <c r="U174" s="25"/>
    </row>
    <row r="175" spans="1:21" s="28" customFormat="1">
      <c r="A175" s="223" t="str">
        <f t="shared" si="70"/>
        <v>81104151</v>
      </c>
      <c r="B175" s="262">
        <v>8110</v>
      </c>
      <c r="C175" s="263">
        <v>4151</v>
      </c>
      <c r="D175" s="264"/>
      <c r="E175" s="264"/>
      <c r="F175" s="264"/>
      <c r="G175" s="265" t="s">
        <v>1034</v>
      </c>
      <c r="H175" s="266">
        <f>SUM(H176)</f>
        <v>0</v>
      </c>
      <c r="I175" s="266">
        <f>SUM(I176)</f>
        <v>0</v>
      </c>
      <c r="J175" s="266">
        <f>SUM(J176)</f>
        <v>0</v>
      </c>
      <c r="K175" s="266">
        <f t="shared" ref="K175:L175" si="93">SUM(K176)</f>
        <v>0</v>
      </c>
      <c r="L175" s="267">
        <f t="shared" si="93"/>
        <v>0</v>
      </c>
      <c r="N175" s="25"/>
      <c r="O175" s="25"/>
      <c r="P175" s="25"/>
      <c r="Q175" s="25"/>
      <c r="R175" s="25"/>
      <c r="S175" s="25"/>
      <c r="T175" s="25"/>
      <c r="U175" s="25"/>
    </row>
    <row r="176" spans="1:21" s="28" customFormat="1">
      <c r="A176" s="223" t="str">
        <f t="shared" si="70"/>
        <v>811041511</v>
      </c>
      <c r="B176" s="268">
        <v>8110</v>
      </c>
      <c r="C176" s="269">
        <v>4151</v>
      </c>
      <c r="D176" s="270">
        <v>1</v>
      </c>
      <c r="E176" s="270"/>
      <c r="F176" s="270"/>
      <c r="G176" s="271" t="s">
        <v>1034</v>
      </c>
      <c r="H176" s="272">
        <f>H177+H181</f>
        <v>0</v>
      </c>
      <c r="I176" s="272">
        <f>I177+I181</f>
        <v>0</v>
      </c>
      <c r="J176" s="272">
        <f>J177+J181</f>
        <v>0</v>
      </c>
      <c r="K176" s="272">
        <f t="shared" ref="K176:L176" si="94">K177+K181</f>
        <v>0</v>
      </c>
      <c r="L176" s="273">
        <f t="shared" si="94"/>
        <v>0</v>
      </c>
      <c r="N176" s="25"/>
      <c r="O176" s="25"/>
      <c r="P176" s="25"/>
      <c r="Q176" s="25"/>
      <c r="R176" s="25"/>
      <c r="S176" s="25"/>
      <c r="T176" s="25"/>
      <c r="U176" s="25"/>
    </row>
    <row r="177" spans="1:21" s="28" customFormat="1" ht="18">
      <c r="A177" s="223" t="str">
        <f t="shared" si="70"/>
        <v>8110415111</v>
      </c>
      <c r="B177" s="279">
        <v>8110</v>
      </c>
      <c r="C177" s="280">
        <v>4151</v>
      </c>
      <c r="D177" s="281">
        <v>1</v>
      </c>
      <c r="E177" s="281">
        <v>1</v>
      </c>
      <c r="F177" s="281"/>
      <c r="G177" s="277" t="s">
        <v>115</v>
      </c>
      <c r="H177" s="278">
        <f>SUM(H178:H180)</f>
        <v>0</v>
      </c>
      <c r="I177" s="278">
        <f>SUM(I178:I180)</f>
        <v>0</v>
      </c>
      <c r="J177" s="278">
        <f>SUM(J178:J180)</f>
        <v>0</v>
      </c>
      <c r="K177" s="278">
        <f t="shared" ref="K177:L177" si="95">SUM(K178:K180)</f>
        <v>0</v>
      </c>
      <c r="L177" s="295">
        <f t="shared" si="95"/>
        <v>0</v>
      </c>
      <c r="N177" s="25"/>
      <c r="O177" s="25"/>
      <c r="P177" s="25"/>
      <c r="Q177" s="25"/>
      <c r="R177" s="25"/>
      <c r="S177" s="25"/>
      <c r="T177" s="25"/>
      <c r="U177" s="25"/>
    </row>
    <row r="178" spans="1:21" s="28" customFormat="1">
      <c r="A178" s="223" t="str">
        <f t="shared" si="70"/>
        <v>81104151111</v>
      </c>
      <c r="B178" s="29">
        <v>8110</v>
      </c>
      <c r="C178" s="30">
        <v>4151</v>
      </c>
      <c r="D178" s="229">
        <v>1</v>
      </c>
      <c r="E178" s="229">
        <v>1</v>
      </c>
      <c r="F178" s="229">
        <v>1</v>
      </c>
      <c r="G178" s="31" t="s">
        <v>116</v>
      </c>
      <c r="H178" s="32"/>
      <c r="I178" s="32"/>
      <c r="J178" s="32"/>
      <c r="K178" s="32"/>
      <c r="L178" s="296"/>
      <c r="N178" s="25"/>
      <c r="O178" s="25"/>
      <c r="P178" s="25"/>
      <c r="Q178" s="25"/>
      <c r="R178" s="25"/>
      <c r="S178" s="25"/>
      <c r="T178" s="25"/>
      <c r="U178" s="25"/>
    </row>
    <row r="179" spans="1:21" s="28" customFormat="1">
      <c r="A179" s="223" t="str">
        <f t="shared" si="70"/>
        <v>81104151112</v>
      </c>
      <c r="B179" s="29">
        <v>8110</v>
      </c>
      <c r="C179" s="30">
        <v>4151</v>
      </c>
      <c r="D179" s="229">
        <v>1</v>
      </c>
      <c r="E179" s="229">
        <v>1</v>
      </c>
      <c r="F179" s="229">
        <v>2</v>
      </c>
      <c r="G179" s="31" t="s">
        <v>117</v>
      </c>
      <c r="H179" s="32"/>
      <c r="I179" s="32"/>
      <c r="J179" s="32"/>
      <c r="K179" s="32"/>
      <c r="L179" s="296"/>
      <c r="N179" s="25"/>
      <c r="O179" s="25"/>
      <c r="P179" s="25"/>
      <c r="Q179" s="25"/>
      <c r="R179" s="25"/>
      <c r="S179" s="25"/>
      <c r="T179" s="25"/>
      <c r="U179" s="25"/>
    </row>
    <row r="180" spans="1:21" s="28" customFormat="1">
      <c r="A180" s="223" t="str">
        <f t="shared" si="70"/>
        <v>81104151113</v>
      </c>
      <c r="B180" s="29">
        <v>8110</v>
      </c>
      <c r="C180" s="30">
        <v>4151</v>
      </c>
      <c r="D180" s="229">
        <v>1</v>
      </c>
      <c r="E180" s="229">
        <v>1</v>
      </c>
      <c r="F180" s="229">
        <v>3</v>
      </c>
      <c r="G180" s="31" t="s">
        <v>118</v>
      </c>
      <c r="H180" s="32"/>
      <c r="I180" s="32"/>
      <c r="J180" s="32"/>
      <c r="K180" s="32"/>
      <c r="L180" s="296"/>
      <c r="N180" s="25"/>
      <c r="O180" s="25"/>
      <c r="P180" s="25"/>
      <c r="Q180" s="25"/>
      <c r="R180" s="25"/>
      <c r="S180" s="25"/>
      <c r="T180" s="25"/>
      <c r="U180" s="25"/>
    </row>
    <row r="181" spans="1:21" s="28" customFormat="1">
      <c r="A181" s="223" t="str">
        <f t="shared" si="70"/>
        <v>8110415112</v>
      </c>
      <c r="B181" s="279">
        <v>8110</v>
      </c>
      <c r="C181" s="280">
        <v>4151</v>
      </c>
      <c r="D181" s="281">
        <v>1</v>
      </c>
      <c r="E181" s="281">
        <v>2</v>
      </c>
      <c r="F181" s="281"/>
      <c r="G181" s="277" t="s">
        <v>1035</v>
      </c>
      <c r="H181" s="278">
        <f>SUM(H182:H189)</f>
        <v>0</v>
      </c>
      <c r="I181" s="278">
        <f>SUM(I182:I189)</f>
        <v>0</v>
      </c>
      <c r="J181" s="278">
        <f>SUM(J182:J189)</f>
        <v>0</v>
      </c>
      <c r="K181" s="278">
        <f t="shared" ref="K181:L181" si="96">SUM(K182:K189)</f>
        <v>0</v>
      </c>
      <c r="L181" s="295">
        <f t="shared" si="96"/>
        <v>0</v>
      </c>
      <c r="N181" s="25"/>
      <c r="O181" s="25"/>
      <c r="P181" s="25"/>
      <c r="Q181" s="25"/>
      <c r="R181" s="25"/>
      <c r="S181" s="25"/>
      <c r="T181" s="25"/>
      <c r="U181" s="25"/>
    </row>
    <row r="182" spans="1:21" s="28" customFormat="1">
      <c r="A182" s="223" t="str">
        <f t="shared" si="70"/>
        <v>81104151121</v>
      </c>
      <c r="B182" s="29">
        <v>8110</v>
      </c>
      <c r="C182" s="30">
        <v>4151</v>
      </c>
      <c r="D182" s="229">
        <v>1</v>
      </c>
      <c r="E182" s="229">
        <v>2</v>
      </c>
      <c r="F182" s="229">
        <v>1</v>
      </c>
      <c r="G182" s="31" t="s">
        <v>200</v>
      </c>
      <c r="H182" s="32"/>
      <c r="I182" s="32"/>
      <c r="J182" s="32"/>
      <c r="K182" s="32"/>
      <c r="L182" s="296"/>
      <c r="N182" s="25"/>
      <c r="O182" s="25"/>
      <c r="P182" s="25"/>
      <c r="Q182" s="25"/>
      <c r="R182" s="25"/>
      <c r="S182" s="25"/>
      <c r="T182" s="25"/>
      <c r="U182" s="25"/>
    </row>
    <row r="183" spans="1:21" s="28" customFormat="1">
      <c r="A183" s="223" t="str">
        <f t="shared" si="70"/>
        <v>81104151122</v>
      </c>
      <c r="B183" s="29">
        <v>8110</v>
      </c>
      <c r="C183" s="30">
        <v>4151</v>
      </c>
      <c r="D183" s="229">
        <v>1</v>
      </c>
      <c r="E183" s="229">
        <v>2</v>
      </c>
      <c r="F183" s="229">
        <v>2</v>
      </c>
      <c r="G183" s="31" t="s">
        <v>1036</v>
      </c>
      <c r="H183" s="32"/>
      <c r="I183" s="32"/>
      <c r="J183" s="32"/>
      <c r="K183" s="32"/>
      <c r="L183" s="296"/>
      <c r="N183" s="25"/>
      <c r="O183" s="25"/>
      <c r="P183" s="25"/>
      <c r="Q183" s="25"/>
      <c r="R183" s="25"/>
      <c r="S183" s="25"/>
      <c r="T183" s="25"/>
      <c r="U183" s="25"/>
    </row>
    <row r="184" spans="1:21" s="28" customFormat="1">
      <c r="A184" s="223" t="str">
        <f t="shared" si="70"/>
        <v>81104151123</v>
      </c>
      <c r="B184" s="29">
        <v>8110</v>
      </c>
      <c r="C184" s="30">
        <v>4151</v>
      </c>
      <c r="D184" s="229">
        <v>1</v>
      </c>
      <c r="E184" s="229">
        <v>2</v>
      </c>
      <c r="F184" s="229">
        <v>3</v>
      </c>
      <c r="G184" s="31" t="s">
        <v>201</v>
      </c>
      <c r="H184" s="32"/>
      <c r="I184" s="32"/>
      <c r="J184" s="32"/>
      <c r="K184" s="32"/>
      <c r="L184" s="296"/>
      <c r="N184" s="25"/>
      <c r="O184" s="25"/>
      <c r="P184" s="25"/>
      <c r="Q184" s="25"/>
      <c r="R184" s="25"/>
      <c r="S184" s="25"/>
      <c r="T184" s="25"/>
      <c r="U184" s="25"/>
    </row>
    <row r="185" spans="1:21" s="28" customFormat="1">
      <c r="A185" s="223" t="str">
        <f t="shared" si="70"/>
        <v>81104151124</v>
      </c>
      <c r="B185" s="29">
        <v>8110</v>
      </c>
      <c r="C185" s="30">
        <v>4151</v>
      </c>
      <c r="D185" s="229">
        <v>1</v>
      </c>
      <c r="E185" s="229">
        <v>2</v>
      </c>
      <c r="F185" s="229">
        <v>4</v>
      </c>
      <c r="G185" s="31" t="s">
        <v>202</v>
      </c>
      <c r="H185" s="32"/>
      <c r="I185" s="32"/>
      <c r="J185" s="32"/>
      <c r="K185" s="32"/>
      <c r="L185" s="296"/>
      <c r="N185" s="25"/>
      <c r="O185" s="25"/>
      <c r="P185" s="25"/>
      <c r="Q185" s="25"/>
      <c r="R185" s="25"/>
      <c r="S185" s="25"/>
      <c r="T185" s="25"/>
      <c r="U185" s="25"/>
    </row>
    <row r="186" spans="1:21" s="28" customFormat="1">
      <c r="A186" s="223" t="str">
        <f t="shared" si="70"/>
        <v>81104151125</v>
      </c>
      <c r="B186" s="29">
        <v>8110</v>
      </c>
      <c r="C186" s="30">
        <v>4151</v>
      </c>
      <c r="D186" s="229">
        <v>1</v>
      </c>
      <c r="E186" s="229">
        <v>2</v>
      </c>
      <c r="F186" s="229">
        <v>5</v>
      </c>
      <c r="G186" s="31" t="s">
        <v>203</v>
      </c>
      <c r="H186" s="32"/>
      <c r="I186" s="32"/>
      <c r="J186" s="32"/>
      <c r="K186" s="32"/>
      <c r="L186" s="296"/>
      <c r="N186" s="25"/>
      <c r="O186" s="25"/>
      <c r="P186" s="25"/>
      <c r="Q186" s="25"/>
      <c r="R186" s="25"/>
      <c r="S186" s="25"/>
      <c r="T186" s="25"/>
      <c r="U186" s="25"/>
    </row>
    <row r="187" spans="1:21" s="28" customFormat="1">
      <c r="A187" s="223" t="str">
        <f t="shared" si="70"/>
        <v>81104151126</v>
      </c>
      <c r="B187" s="29">
        <v>8110</v>
      </c>
      <c r="C187" s="30">
        <v>4151</v>
      </c>
      <c r="D187" s="229">
        <v>1</v>
      </c>
      <c r="E187" s="229">
        <v>2</v>
      </c>
      <c r="F187" s="229">
        <v>6</v>
      </c>
      <c r="G187" s="31" t="s">
        <v>204</v>
      </c>
      <c r="H187" s="32"/>
      <c r="I187" s="32"/>
      <c r="J187" s="32"/>
      <c r="K187" s="32"/>
      <c r="L187" s="296"/>
      <c r="N187" s="25"/>
      <c r="O187" s="25"/>
      <c r="P187" s="25"/>
      <c r="Q187" s="25"/>
      <c r="R187" s="25"/>
      <c r="S187" s="25"/>
      <c r="T187" s="25"/>
      <c r="U187" s="25"/>
    </row>
    <row r="188" spans="1:21" s="28" customFormat="1" ht="27">
      <c r="A188" s="223" t="str">
        <f t="shared" si="70"/>
        <v>81104151127</v>
      </c>
      <c r="B188" s="29">
        <v>8110</v>
      </c>
      <c r="C188" s="30">
        <v>4151</v>
      </c>
      <c r="D188" s="229">
        <v>1</v>
      </c>
      <c r="E188" s="229">
        <v>2</v>
      </c>
      <c r="F188" s="229">
        <v>7</v>
      </c>
      <c r="G188" s="31" t="s">
        <v>1037</v>
      </c>
      <c r="H188" s="32"/>
      <c r="I188" s="32"/>
      <c r="J188" s="32"/>
      <c r="K188" s="32"/>
      <c r="L188" s="296"/>
      <c r="N188" s="25"/>
      <c r="O188" s="25"/>
      <c r="P188" s="25"/>
      <c r="Q188" s="25"/>
      <c r="R188" s="25"/>
      <c r="S188" s="25"/>
      <c r="T188" s="25"/>
      <c r="U188" s="25"/>
    </row>
    <row r="189" spans="1:21" s="28" customFormat="1" ht="27">
      <c r="A189" s="223" t="str">
        <f t="shared" si="70"/>
        <v>81104151128</v>
      </c>
      <c r="B189" s="29">
        <v>8110</v>
      </c>
      <c r="C189" s="30">
        <v>4151</v>
      </c>
      <c r="D189" s="229">
        <v>1</v>
      </c>
      <c r="E189" s="229">
        <v>2</v>
      </c>
      <c r="F189" s="229">
        <v>8</v>
      </c>
      <c r="G189" s="31" t="s">
        <v>1067</v>
      </c>
      <c r="H189" s="32"/>
      <c r="I189" s="32"/>
      <c r="J189" s="32"/>
      <c r="K189" s="32"/>
      <c r="L189" s="296"/>
      <c r="N189" s="25"/>
      <c r="O189" s="25"/>
      <c r="P189" s="25"/>
      <c r="Q189" s="25"/>
      <c r="R189" s="25"/>
      <c r="S189" s="25"/>
      <c r="T189" s="25"/>
      <c r="U189" s="25"/>
    </row>
    <row r="190" spans="1:21" s="28" customFormat="1" ht="27">
      <c r="A190" s="223" t="str">
        <f t="shared" si="70"/>
        <v>81104154</v>
      </c>
      <c r="B190" s="262">
        <v>8110</v>
      </c>
      <c r="C190" s="263">
        <v>4154</v>
      </c>
      <c r="D190" s="264"/>
      <c r="E190" s="264"/>
      <c r="F190" s="264"/>
      <c r="G190" s="265" t="s">
        <v>1038</v>
      </c>
      <c r="H190" s="266">
        <f>+H191</f>
        <v>0</v>
      </c>
      <c r="I190" s="266">
        <f>+I191</f>
        <v>0</v>
      </c>
      <c r="J190" s="266">
        <f>+J191</f>
        <v>0</v>
      </c>
      <c r="K190" s="266">
        <f t="shared" ref="K190:L190" si="97">+K191</f>
        <v>0</v>
      </c>
      <c r="L190" s="267">
        <f t="shared" si="97"/>
        <v>0</v>
      </c>
      <c r="N190" s="25"/>
      <c r="O190" s="25"/>
      <c r="P190" s="25"/>
      <c r="Q190" s="25"/>
      <c r="R190" s="25"/>
      <c r="S190" s="25"/>
      <c r="T190" s="25"/>
      <c r="U190" s="25"/>
    </row>
    <row r="191" spans="1:21" s="28" customFormat="1" ht="27">
      <c r="A191" s="223" t="str">
        <f t="shared" si="70"/>
        <v>811041541</v>
      </c>
      <c r="B191" s="268">
        <v>8110</v>
      </c>
      <c r="C191" s="269">
        <v>4154</v>
      </c>
      <c r="D191" s="270">
        <v>1</v>
      </c>
      <c r="E191" s="270"/>
      <c r="F191" s="270"/>
      <c r="G191" s="271" t="s">
        <v>1038</v>
      </c>
      <c r="H191" s="272">
        <f t="shared" ref="H191:J192" si="98">H192</f>
        <v>0</v>
      </c>
      <c r="I191" s="272">
        <f t="shared" si="98"/>
        <v>0</v>
      </c>
      <c r="J191" s="272">
        <f t="shared" si="98"/>
        <v>0</v>
      </c>
      <c r="K191" s="272">
        <f t="shared" ref="K191:L192" si="99">K192</f>
        <v>0</v>
      </c>
      <c r="L191" s="273">
        <f t="shared" si="99"/>
        <v>0</v>
      </c>
      <c r="N191" s="25"/>
      <c r="O191" s="25"/>
      <c r="P191" s="25"/>
      <c r="Q191" s="25"/>
      <c r="R191" s="25"/>
      <c r="S191" s="25"/>
      <c r="T191" s="25"/>
      <c r="U191" s="25"/>
    </row>
    <row r="192" spans="1:21" s="28" customFormat="1" ht="18">
      <c r="A192" s="223" t="str">
        <f t="shared" si="70"/>
        <v>8110415411</v>
      </c>
      <c r="B192" s="279">
        <v>8110</v>
      </c>
      <c r="C192" s="280">
        <v>4154</v>
      </c>
      <c r="D192" s="281">
        <v>1</v>
      </c>
      <c r="E192" s="281">
        <v>1</v>
      </c>
      <c r="F192" s="281"/>
      <c r="G192" s="277" t="s">
        <v>1038</v>
      </c>
      <c r="H192" s="278">
        <f t="shared" si="98"/>
        <v>0</v>
      </c>
      <c r="I192" s="278">
        <f t="shared" si="98"/>
        <v>0</v>
      </c>
      <c r="J192" s="278">
        <f t="shared" si="98"/>
        <v>0</v>
      </c>
      <c r="K192" s="278">
        <f t="shared" si="99"/>
        <v>0</v>
      </c>
      <c r="L192" s="295">
        <f t="shared" si="99"/>
        <v>0</v>
      </c>
      <c r="N192" s="25"/>
      <c r="O192" s="25"/>
      <c r="P192" s="25"/>
      <c r="Q192" s="25"/>
      <c r="R192" s="25"/>
      <c r="S192" s="25"/>
      <c r="T192" s="25"/>
      <c r="U192" s="25"/>
    </row>
    <row r="193" spans="1:21" s="28" customFormat="1" ht="18">
      <c r="A193" s="223" t="str">
        <f t="shared" si="70"/>
        <v>81104151111</v>
      </c>
      <c r="B193" s="29">
        <v>8110</v>
      </c>
      <c r="C193" s="30">
        <v>4151</v>
      </c>
      <c r="D193" s="229">
        <v>1</v>
      </c>
      <c r="E193" s="229">
        <v>1</v>
      </c>
      <c r="F193" s="229">
        <v>1</v>
      </c>
      <c r="G193" s="31" t="s">
        <v>1038</v>
      </c>
      <c r="H193" s="32"/>
      <c r="I193" s="32"/>
      <c r="J193" s="32"/>
      <c r="K193" s="32"/>
      <c r="L193" s="296"/>
      <c r="N193" s="25"/>
      <c r="O193" s="25"/>
      <c r="P193" s="25"/>
      <c r="Q193" s="25"/>
      <c r="R193" s="25"/>
      <c r="S193" s="25"/>
      <c r="T193" s="25"/>
      <c r="U193" s="25"/>
    </row>
    <row r="194" spans="1:21" s="28" customFormat="1" ht="19.5" customHeight="1">
      <c r="A194" s="223" t="str">
        <f t="shared" si="70"/>
        <v>Subtotal (7)</v>
      </c>
      <c r="B194" s="303" t="s">
        <v>1109</v>
      </c>
      <c r="C194" s="304"/>
      <c r="D194" s="236"/>
      <c r="E194" s="236"/>
      <c r="F194" s="236"/>
      <c r="G194" s="31"/>
      <c r="H194" s="26">
        <f>+H176+H190</f>
        <v>0</v>
      </c>
      <c r="I194" s="26">
        <f>+I176+I190</f>
        <v>0</v>
      </c>
      <c r="J194" s="26">
        <f>+J176+J190</f>
        <v>0</v>
      </c>
      <c r="K194" s="26">
        <f t="shared" ref="K194:L194" si="100">+K176+K190</f>
        <v>0</v>
      </c>
      <c r="L194" s="27">
        <f t="shared" si="100"/>
        <v>0</v>
      </c>
      <c r="N194" s="25"/>
      <c r="O194" s="25"/>
      <c r="P194" s="25"/>
      <c r="Q194" s="25"/>
      <c r="R194" s="25"/>
      <c r="S194" s="25"/>
      <c r="T194" s="25"/>
      <c r="U194" s="25"/>
    </row>
    <row r="195" spans="1:21" s="28" customFormat="1">
      <c r="A195" s="223" t="str">
        <f t="shared" si="70"/>
        <v>81104160</v>
      </c>
      <c r="B195" s="238">
        <v>8110</v>
      </c>
      <c r="C195" s="239">
        <v>4160</v>
      </c>
      <c r="D195" s="240"/>
      <c r="E195" s="240"/>
      <c r="F195" s="240"/>
      <c r="G195" s="241" t="s">
        <v>119</v>
      </c>
      <c r="H195" s="242">
        <f>+H196+H200+H205+H209+H213+H217+H224</f>
        <v>0</v>
      </c>
      <c r="I195" s="242">
        <f>+I196+I200+I205+I209+I213+I217+I224</f>
        <v>0</v>
      </c>
      <c r="J195" s="242">
        <f>+J196+J200+J205+J209+J213+J217+J224</f>
        <v>0</v>
      </c>
      <c r="K195" s="242">
        <f t="shared" ref="K195:L195" si="101">+K196+K200+K205+K209+K213+K217+K224</f>
        <v>0</v>
      </c>
      <c r="L195" s="243">
        <f t="shared" si="101"/>
        <v>0</v>
      </c>
      <c r="N195" s="25"/>
      <c r="O195" s="25"/>
      <c r="P195" s="25"/>
      <c r="Q195" s="25"/>
      <c r="R195" s="25"/>
      <c r="S195" s="25"/>
      <c r="T195" s="25"/>
      <c r="U195" s="25"/>
    </row>
    <row r="196" spans="1:21" s="28" customFormat="1">
      <c r="A196" s="223" t="str">
        <f t="shared" si="70"/>
        <v>81104162</v>
      </c>
      <c r="B196" s="262">
        <v>8110</v>
      </c>
      <c r="C196" s="263">
        <v>4162</v>
      </c>
      <c r="D196" s="264"/>
      <c r="E196" s="264"/>
      <c r="F196" s="264"/>
      <c r="G196" s="265" t="s">
        <v>79</v>
      </c>
      <c r="H196" s="266">
        <f t="shared" ref="H196:J198" si="102">SUM(H197)</f>
        <v>0</v>
      </c>
      <c r="I196" s="266">
        <f t="shared" si="102"/>
        <v>0</v>
      </c>
      <c r="J196" s="266">
        <f t="shared" si="102"/>
        <v>0</v>
      </c>
      <c r="K196" s="266">
        <f t="shared" ref="K196:L198" si="103">SUM(K197)</f>
        <v>0</v>
      </c>
      <c r="L196" s="267">
        <f t="shared" si="103"/>
        <v>0</v>
      </c>
      <c r="N196" s="25"/>
      <c r="O196" s="25"/>
      <c r="P196" s="25"/>
      <c r="Q196" s="25"/>
      <c r="R196" s="25"/>
      <c r="S196" s="25"/>
      <c r="T196" s="25"/>
      <c r="U196" s="25"/>
    </row>
    <row r="197" spans="1:21" s="28" customFormat="1">
      <c r="A197" s="223" t="str">
        <f t="shared" si="70"/>
        <v>811041621</v>
      </c>
      <c r="B197" s="268">
        <v>8110</v>
      </c>
      <c r="C197" s="269">
        <v>4162</v>
      </c>
      <c r="D197" s="270">
        <v>1</v>
      </c>
      <c r="E197" s="270"/>
      <c r="F197" s="270"/>
      <c r="G197" s="271" t="s">
        <v>79</v>
      </c>
      <c r="H197" s="272">
        <f t="shared" si="102"/>
        <v>0</v>
      </c>
      <c r="I197" s="272">
        <f t="shared" si="102"/>
        <v>0</v>
      </c>
      <c r="J197" s="272">
        <f t="shared" si="102"/>
        <v>0</v>
      </c>
      <c r="K197" s="272">
        <f t="shared" si="103"/>
        <v>0</v>
      </c>
      <c r="L197" s="273">
        <f t="shared" si="103"/>
        <v>0</v>
      </c>
      <c r="N197" s="25"/>
      <c r="O197" s="25"/>
      <c r="P197" s="25"/>
      <c r="Q197" s="25"/>
      <c r="R197" s="25"/>
      <c r="S197" s="25"/>
      <c r="T197" s="25"/>
      <c r="U197" s="25"/>
    </row>
    <row r="198" spans="1:21" s="28" customFormat="1">
      <c r="A198" s="223" t="str">
        <f t="shared" si="70"/>
        <v>8110416211</v>
      </c>
      <c r="B198" s="279">
        <v>8110</v>
      </c>
      <c r="C198" s="280">
        <v>4162</v>
      </c>
      <c r="D198" s="281">
        <v>1</v>
      </c>
      <c r="E198" s="281">
        <v>1</v>
      </c>
      <c r="F198" s="281"/>
      <c r="G198" s="277" t="s">
        <v>79</v>
      </c>
      <c r="H198" s="278">
        <f t="shared" si="102"/>
        <v>0</v>
      </c>
      <c r="I198" s="278">
        <f t="shared" si="102"/>
        <v>0</v>
      </c>
      <c r="J198" s="278">
        <f t="shared" si="102"/>
        <v>0</v>
      </c>
      <c r="K198" s="278">
        <f t="shared" si="103"/>
        <v>0</v>
      </c>
      <c r="L198" s="295">
        <f t="shared" si="103"/>
        <v>0</v>
      </c>
      <c r="N198" s="25"/>
      <c r="O198" s="25"/>
      <c r="P198" s="25"/>
      <c r="Q198" s="25"/>
      <c r="R198" s="25"/>
      <c r="S198" s="25"/>
      <c r="T198" s="25"/>
      <c r="U198" s="25"/>
    </row>
    <row r="199" spans="1:21" s="28" customFormat="1">
      <c r="A199" s="223" t="str">
        <f t="shared" si="70"/>
        <v>81104162111</v>
      </c>
      <c r="B199" s="29">
        <v>8110</v>
      </c>
      <c r="C199" s="30">
        <v>4162</v>
      </c>
      <c r="D199" s="229">
        <v>1</v>
      </c>
      <c r="E199" s="229">
        <v>1</v>
      </c>
      <c r="F199" s="229">
        <v>1</v>
      </c>
      <c r="G199" s="31" t="s">
        <v>121</v>
      </c>
      <c r="H199" s="32"/>
      <c r="I199" s="32"/>
      <c r="J199" s="32"/>
      <c r="K199" s="32"/>
      <c r="L199" s="296"/>
      <c r="N199" s="25"/>
      <c r="O199" s="25"/>
      <c r="P199" s="25"/>
      <c r="Q199" s="25"/>
      <c r="R199" s="25"/>
      <c r="S199" s="25"/>
      <c r="T199" s="25"/>
      <c r="U199" s="25"/>
    </row>
    <row r="200" spans="1:21" s="28" customFormat="1">
      <c r="A200" s="223" t="str">
        <f t="shared" si="70"/>
        <v>81104163</v>
      </c>
      <c r="B200" s="262">
        <v>8110</v>
      </c>
      <c r="C200" s="263">
        <v>4163</v>
      </c>
      <c r="D200" s="264"/>
      <c r="E200" s="264"/>
      <c r="F200" s="264"/>
      <c r="G200" s="265" t="s">
        <v>122</v>
      </c>
      <c r="H200" s="266">
        <f t="shared" ref="H200:J201" si="104">SUM(H201)</f>
        <v>0</v>
      </c>
      <c r="I200" s="266">
        <f t="shared" si="104"/>
        <v>0</v>
      </c>
      <c r="J200" s="266">
        <f t="shared" si="104"/>
        <v>0</v>
      </c>
      <c r="K200" s="266">
        <f t="shared" ref="K200:L201" si="105">SUM(K201)</f>
        <v>0</v>
      </c>
      <c r="L200" s="267">
        <f t="shared" si="105"/>
        <v>0</v>
      </c>
      <c r="N200" s="25"/>
      <c r="O200" s="25"/>
      <c r="P200" s="25"/>
      <c r="Q200" s="25"/>
      <c r="R200" s="25"/>
      <c r="S200" s="25"/>
      <c r="T200" s="25"/>
      <c r="U200" s="25"/>
    </row>
    <row r="201" spans="1:21" s="28" customFormat="1">
      <c r="A201" s="223" t="str">
        <f t="shared" si="70"/>
        <v>811041631</v>
      </c>
      <c r="B201" s="268">
        <v>8110</v>
      </c>
      <c r="C201" s="269">
        <v>4163</v>
      </c>
      <c r="D201" s="270">
        <v>1</v>
      </c>
      <c r="E201" s="270"/>
      <c r="F201" s="270"/>
      <c r="G201" s="271" t="s">
        <v>122</v>
      </c>
      <c r="H201" s="272">
        <f t="shared" si="104"/>
        <v>0</v>
      </c>
      <c r="I201" s="272">
        <f t="shared" si="104"/>
        <v>0</v>
      </c>
      <c r="J201" s="272">
        <f t="shared" si="104"/>
        <v>0</v>
      </c>
      <c r="K201" s="272">
        <f t="shared" si="105"/>
        <v>0</v>
      </c>
      <c r="L201" s="273">
        <f t="shared" si="105"/>
        <v>0</v>
      </c>
      <c r="N201" s="25"/>
      <c r="O201" s="25"/>
      <c r="P201" s="25"/>
      <c r="Q201" s="25"/>
      <c r="R201" s="25"/>
      <c r="S201" s="25"/>
      <c r="T201" s="25"/>
      <c r="U201" s="25"/>
    </row>
    <row r="202" spans="1:21" s="28" customFormat="1">
      <c r="A202" s="223" t="str">
        <f t="shared" si="70"/>
        <v>8110416311</v>
      </c>
      <c r="B202" s="279">
        <v>8110</v>
      </c>
      <c r="C202" s="280">
        <v>4163</v>
      </c>
      <c r="D202" s="281">
        <v>1</v>
      </c>
      <c r="E202" s="281">
        <v>1</v>
      </c>
      <c r="F202" s="281"/>
      <c r="G202" s="277" t="s">
        <v>122</v>
      </c>
      <c r="H202" s="278">
        <f>SUM(H203:H204)</f>
        <v>0</v>
      </c>
      <c r="I202" s="278">
        <f>SUM(I203:I204)</f>
        <v>0</v>
      </c>
      <c r="J202" s="278">
        <f>SUM(J203:J204)</f>
        <v>0</v>
      </c>
      <c r="K202" s="278">
        <f t="shared" ref="K202:L202" si="106">SUM(K203:K204)</f>
        <v>0</v>
      </c>
      <c r="L202" s="295">
        <f t="shared" si="106"/>
        <v>0</v>
      </c>
      <c r="N202" s="25"/>
      <c r="O202" s="25"/>
      <c r="P202" s="25"/>
      <c r="Q202" s="25"/>
      <c r="R202" s="25"/>
      <c r="S202" s="25"/>
      <c r="T202" s="25"/>
      <c r="U202" s="25"/>
    </row>
    <row r="203" spans="1:21" s="28" customFormat="1">
      <c r="A203" s="223" t="str">
        <f t="shared" si="70"/>
        <v>81104163111</v>
      </c>
      <c r="B203" s="29">
        <v>8110</v>
      </c>
      <c r="C203" s="30">
        <v>4163</v>
      </c>
      <c r="D203" s="229">
        <v>1</v>
      </c>
      <c r="E203" s="229">
        <v>1</v>
      </c>
      <c r="F203" s="229">
        <v>1</v>
      </c>
      <c r="G203" s="31" t="s">
        <v>123</v>
      </c>
      <c r="H203" s="32"/>
      <c r="I203" s="32"/>
      <c r="J203" s="32"/>
      <c r="K203" s="32"/>
      <c r="L203" s="296"/>
      <c r="N203" s="25"/>
      <c r="O203" s="25"/>
      <c r="P203" s="25"/>
      <c r="Q203" s="25"/>
      <c r="R203" s="25"/>
      <c r="S203" s="25"/>
      <c r="T203" s="25"/>
      <c r="U203" s="25"/>
    </row>
    <row r="204" spans="1:21" s="28" customFormat="1">
      <c r="A204" s="223" t="str">
        <f t="shared" si="70"/>
        <v>81104163112</v>
      </c>
      <c r="B204" s="29">
        <v>8110</v>
      </c>
      <c r="C204" s="30">
        <v>4163</v>
      </c>
      <c r="D204" s="229">
        <v>1</v>
      </c>
      <c r="E204" s="229">
        <v>1</v>
      </c>
      <c r="F204" s="229">
        <v>2</v>
      </c>
      <c r="G204" s="31" t="s">
        <v>124</v>
      </c>
      <c r="H204" s="32"/>
      <c r="I204" s="32"/>
      <c r="J204" s="32"/>
      <c r="K204" s="32"/>
      <c r="L204" s="296"/>
      <c r="N204" s="25"/>
      <c r="O204" s="25"/>
      <c r="P204" s="25"/>
      <c r="Q204" s="25"/>
      <c r="R204" s="25"/>
      <c r="S204" s="25"/>
      <c r="T204" s="25"/>
      <c r="U204" s="25"/>
    </row>
    <row r="205" spans="1:21" s="28" customFormat="1">
      <c r="A205" s="223" t="str">
        <f t="shared" ref="A205:A268" si="107">B205&amp;C205&amp;D205&amp;E205&amp;F205</f>
        <v>81104164</v>
      </c>
      <c r="B205" s="262">
        <v>8110</v>
      </c>
      <c r="C205" s="263">
        <v>4164</v>
      </c>
      <c r="D205" s="264"/>
      <c r="E205" s="264"/>
      <c r="F205" s="264"/>
      <c r="G205" s="265" t="s">
        <v>125</v>
      </c>
      <c r="H205" s="266">
        <f t="shared" ref="H205:J207" si="108">SUM(H206)</f>
        <v>0</v>
      </c>
      <c r="I205" s="266">
        <f t="shared" si="108"/>
        <v>0</v>
      </c>
      <c r="J205" s="266">
        <f t="shared" si="108"/>
        <v>0</v>
      </c>
      <c r="K205" s="266">
        <f t="shared" ref="K205:L207" si="109">SUM(K206)</f>
        <v>0</v>
      </c>
      <c r="L205" s="267">
        <f t="shared" si="109"/>
        <v>0</v>
      </c>
      <c r="N205" s="25"/>
      <c r="O205" s="25"/>
      <c r="P205" s="25"/>
      <c r="Q205" s="25"/>
      <c r="R205" s="25"/>
      <c r="S205" s="25"/>
      <c r="T205" s="25"/>
      <c r="U205" s="25"/>
    </row>
    <row r="206" spans="1:21" s="28" customFormat="1">
      <c r="A206" s="223" t="str">
        <f t="shared" si="107"/>
        <v>811041641</v>
      </c>
      <c r="B206" s="268">
        <v>8110</v>
      </c>
      <c r="C206" s="269">
        <v>4164</v>
      </c>
      <c r="D206" s="270">
        <v>1</v>
      </c>
      <c r="E206" s="270"/>
      <c r="F206" s="270"/>
      <c r="G206" s="271" t="s">
        <v>125</v>
      </c>
      <c r="H206" s="272">
        <f t="shared" si="108"/>
        <v>0</v>
      </c>
      <c r="I206" s="272">
        <f t="shared" si="108"/>
        <v>0</v>
      </c>
      <c r="J206" s="272">
        <f t="shared" si="108"/>
        <v>0</v>
      </c>
      <c r="K206" s="272">
        <f t="shared" si="109"/>
        <v>0</v>
      </c>
      <c r="L206" s="273">
        <f t="shared" si="109"/>
        <v>0</v>
      </c>
      <c r="N206" s="25"/>
      <c r="O206" s="25"/>
      <c r="P206" s="25"/>
      <c r="Q206" s="25"/>
      <c r="R206" s="25"/>
      <c r="S206" s="25"/>
      <c r="T206" s="25"/>
      <c r="U206" s="25"/>
    </row>
    <row r="207" spans="1:21" s="28" customFormat="1">
      <c r="A207" s="223" t="str">
        <f t="shared" si="107"/>
        <v>8110416411</v>
      </c>
      <c r="B207" s="279">
        <v>8110</v>
      </c>
      <c r="C207" s="280">
        <v>4164</v>
      </c>
      <c r="D207" s="281">
        <v>1</v>
      </c>
      <c r="E207" s="281">
        <v>1</v>
      </c>
      <c r="F207" s="281"/>
      <c r="G207" s="277" t="s">
        <v>125</v>
      </c>
      <c r="H207" s="278">
        <f t="shared" si="108"/>
        <v>0</v>
      </c>
      <c r="I207" s="278">
        <f t="shared" si="108"/>
        <v>0</v>
      </c>
      <c r="J207" s="278">
        <f t="shared" si="108"/>
        <v>0</v>
      </c>
      <c r="K207" s="278">
        <f t="shared" si="109"/>
        <v>0</v>
      </c>
      <c r="L207" s="295">
        <f t="shared" si="109"/>
        <v>0</v>
      </c>
      <c r="N207" s="25"/>
      <c r="O207" s="25"/>
      <c r="P207" s="25"/>
      <c r="Q207" s="25"/>
      <c r="R207" s="25"/>
      <c r="S207" s="25"/>
      <c r="T207" s="25"/>
      <c r="U207" s="25"/>
    </row>
    <row r="208" spans="1:21" s="28" customFormat="1">
      <c r="A208" s="223" t="str">
        <f t="shared" si="107"/>
        <v>81104164111</v>
      </c>
      <c r="B208" s="29">
        <v>8110</v>
      </c>
      <c r="C208" s="30">
        <v>4164</v>
      </c>
      <c r="D208" s="229">
        <v>1</v>
      </c>
      <c r="E208" s="229">
        <v>1</v>
      </c>
      <c r="F208" s="229">
        <v>1</v>
      </c>
      <c r="G208" s="31" t="s">
        <v>125</v>
      </c>
      <c r="H208" s="32"/>
      <c r="I208" s="32"/>
      <c r="J208" s="32"/>
      <c r="K208" s="32"/>
      <c r="L208" s="296"/>
      <c r="N208" s="25"/>
      <c r="O208" s="25"/>
      <c r="P208" s="25"/>
      <c r="Q208" s="25"/>
      <c r="R208" s="25"/>
      <c r="S208" s="25"/>
      <c r="T208" s="25"/>
      <c r="U208" s="25"/>
    </row>
    <row r="209" spans="1:21" s="28" customFormat="1">
      <c r="A209" s="223" t="str">
        <f t="shared" si="107"/>
        <v>81104165</v>
      </c>
      <c r="B209" s="262">
        <v>8110</v>
      </c>
      <c r="C209" s="263">
        <v>4165</v>
      </c>
      <c r="D209" s="264"/>
      <c r="E209" s="264"/>
      <c r="F209" s="264"/>
      <c r="G209" s="265" t="s">
        <v>126</v>
      </c>
      <c r="H209" s="266">
        <f t="shared" ref="H209:J210" si="110">SUM(H210)</f>
        <v>0</v>
      </c>
      <c r="I209" s="266">
        <f t="shared" si="110"/>
        <v>0</v>
      </c>
      <c r="J209" s="266">
        <f t="shared" si="110"/>
        <v>0</v>
      </c>
      <c r="K209" s="266">
        <f t="shared" ref="K209:L210" si="111">SUM(K210)</f>
        <v>0</v>
      </c>
      <c r="L209" s="267">
        <f t="shared" si="111"/>
        <v>0</v>
      </c>
      <c r="N209" s="25"/>
      <c r="O209" s="25"/>
      <c r="P209" s="25"/>
      <c r="Q209" s="25"/>
      <c r="R209" s="25"/>
      <c r="S209" s="25"/>
      <c r="T209" s="25"/>
      <c r="U209" s="25"/>
    </row>
    <row r="210" spans="1:21" s="28" customFormat="1">
      <c r="A210" s="223" t="str">
        <f t="shared" si="107"/>
        <v>811041651</v>
      </c>
      <c r="B210" s="268">
        <v>8110</v>
      </c>
      <c r="C210" s="269">
        <v>4165</v>
      </c>
      <c r="D210" s="270">
        <v>1</v>
      </c>
      <c r="E210" s="270"/>
      <c r="F210" s="270"/>
      <c r="G210" s="271" t="s">
        <v>126</v>
      </c>
      <c r="H210" s="272">
        <f t="shared" si="110"/>
        <v>0</v>
      </c>
      <c r="I210" s="272">
        <f t="shared" si="110"/>
        <v>0</v>
      </c>
      <c r="J210" s="272">
        <f t="shared" si="110"/>
        <v>0</v>
      </c>
      <c r="K210" s="272">
        <f t="shared" si="111"/>
        <v>0</v>
      </c>
      <c r="L210" s="273">
        <f t="shared" si="111"/>
        <v>0</v>
      </c>
      <c r="N210" s="25"/>
      <c r="O210" s="25"/>
      <c r="P210" s="25"/>
      <c r="Q210" s="25"/>
      <c r="R210" s="25"/>
      <c r="S210" s="25"/>
      <c r="T210" s="25"/>
      <c r="U210" s="25"/>
    </row>
    <row r="211" spans="1:21" s="28" customFormat="1">
      <c r="A211" s="223" t="str">
        <f t="shared" si="107"/>
        <v>8110416511</v>
      </c>
      <c r="B211" s="279">
        <v>8110</v>
      </c>
      <c r="C211" s="280">
        <v>4165</v>
      </c>
      <c r="D211" s="281">
        <v>1</v>
      </c>
      <c r="E211" s="281">
        <v>1</v>
      </c>
      <c r="F211" s="281"/>
      <c r="G211" s="277" t="s">
        <v>126</v>
      </c>
      <c r="H211" s="278">
        <f>H212</f>
        <v>0</v>
      </c>
      <c r="I211" s="278">
        <f>I212</f>
        <v>0</v>
      </c>
      <c r="J211" s="278">
        <f>J212</f>
        <v>0</v>
      </c>
      <c r="K211" s="278">
        <f t="shared" ref="K211:L211" si="112">K212</f>
        <v>0</v>
      </c>
      <c r="L211" s="295">
        <f t="shared" si="112"/>
        <v>0</v>
      </c>
      <c r="N211" s="25"/>
      <c r="O211" s="25"/>
      <c r="P211" s="25"/>
      <c r="Q211" s="25"/>
      <c r="R211" s="25"/>
      <c r="S211" s="25"/>
      <c r="T211" s="25"/>
      <c r="U211" s="25"/>
    </row>
    <row r="212" spans="1:21" s="28" customFormat="1">
      <c r="A212" s="223" t="str">
        <f t="shared" si="107"/>
        <v>81104165111</v>
      </c>
      <c r="B212" s="29">
        <v>8110</v>
      </c>
      <c r="C212" s="30">
        <v>4165</v>
      </c>
      <c r="D212" s="229">
        <v>1</v>
      </c>
      <c r="E212" s="229">
        <v>1</v>
      </c>
      <c r="F212" s="229">
        <v>1</v>
      </c>
      <c r="G212" s="31" t="s">
        <v>126</v>
      </c>
      <c r="H212" s="32"/>
      <c r="I212" s="32"/>
      <c r="J212" s="32"/>
      <c r="K212" s="32"/>
      <c r="L212" s="296"/>
      <c r="N212" s="25"/>
      <c r="O212" s="25"/>
      <c r="P212" s="25"/>
      <c r="Q212" s="25"/>
      <c r="R212" s="25"/>
      <c r="S212" s="25"/>
      <c r="T212" s="25"/>
      <c r="U212" s="25"/>
    </row>
    <row r="213" spans="1:21" s="28" customFormat="1" ht="27">
      <c r="A213" s="223" t="str">
        <f t="shared" si="107"/>
        <v>81104166</v>
      </c>
      <c r="B213" s="262">
        <v>8110</v>
      </c>
      <c r="C213" s="263">
        <v>4166</v>
      </c>
      <c r="D213" s="264"/>
      <c r="E213" s="264"/>
      <c r="F213" s="264"/>
      <c r="G213" s="265" t="s">
        <v>1039</v>
      </c>
      <c r="H213" s="266">
        <f t="shared" ref="H213:J215" si="113">SUM(H214)</f>
        <v>0</v>
      </c>
      <c r="I213" s="266">
        <f t="shared" si="113"/>
        <v>0</v>
      </c>
      <c r="J213" s="266">
        <f t="shared" si="113"/>
        <v>0</v>
      </c>
      <c r="K213" s="266">
        <f t="shared" ref="K213:L215" si="114">SUM(K214)</f>
        <v>0</v>
      </c>
      <c r="L213" s="267">
        <f t="shared" si="114"/>
        <v>0</v>
      </c>
      <c r="N213" s="25"/>
      <c r="O213" s="25"/>
      <c r="P213" s="25"/>
      <c r="Q213" s="25"/>
      <c r="R213" s="25"/>
      <c r="S213" s="25"/>
      <c r="T213" s="25"/>
      <c r="U213" s="25"/>
    </row>
    <row r="214" spans="1:21" s="28" customFormat="1" ht="27">
      <c r="A214" s="223" t="str">
        <f t="shared" si="107"/>
        <v>811041661</v>
      </c>
      <c r="B214" s="268">
        <v>8110</v>
      </c>
      <c r="C214" s="269">
        <v>4166</v>
      </c>
      <c r="D214" s="270">
        <v>1</v>
      </c>
      <c r="E214" s="270"/>
      <c r="F214" s="270"/>
      <c r="G214" s="271" t="s">
        <v>1039</v>
      </c>
      <c r="H214" s="272">
        <f t="shared" si="113"/>
        <v>0</v>
      </c>
      <c r="I214" s="272">
        <f t="shared" si="113"/>
        <v>0</v>
      </c>
      <c r="J214" s="272">
        <f t="shared" si="113"/>
        <v>0</v>
      </c>
      <c r="K214" s="272">
        <f t="shared" si="114"/>
        <v>0</v>
      </c>
      <c r="L214" s="273">
        <f t="shared" si="114"/>
        <v>0</v>
      </c>
      <c r="N214" s="25"/>
      <c r="O214" s="25"/>
      <c r="P214" s="25"/>
      <c r="Q214" s="25"/>
      <c r="R214" s="25"/>
      <c r="S214" s="25"/>
      <c r="T214" s="25"/>
      <c r="U214" s="25"/>
    </row>
    <row r="215" spans="1:21" s="28" customFormat="1" ht="18">
      <c r="A215" s="223" t="str">
        <f t="shared" si="107"/>
        <v>8110416611</v>
      </c>
      <c r="B215" s="279">
        <v>8110</v>
      </c>
      <c r="C215" s="280">
        <v>4166</v>
      </c>
      <c r="D215" s="281">
        <v>1</v>
      </c>
      <c r="E215" s="281">
        <v>1</v>
      </c>
      <c r="F215" s="281"/>
      <c r="G215" s="277" t="s">
        <v>1039</v>
      </c>
      <c r="H215" s="278">
        <f t="shared" si="113"/>
        <v>0</v>
      </c>
      <c r="I215" s="278">
        <f t="shared" si="113"/>
        <v>0</v>
      </c>
      <c r="J215" s="278">
        <f t="shared" si="113"/>
        <v>0</v>
      </c>
      <c r="K215" s="278">
        <f t="shared" si="114"/>
        <v>0</v>
      </c>
      <c r="L215" s="295">
        <f t="shared" si="114"/>
        <v>0</v>
      </c>
      <c r="N215" s="25"/>
      <c r="O215" s="25"/>
      <c r="P215" s="25"/>
      <c r="Q215" s="25"/>
      <c r="R215" s="25"/>
      <c r="S215" s="25"/>
      <c r="T215" s="25"/>
      <c r="U215" s="25"/>
    </row>
    <row r="216" spans="1:21" s="28" customFormat="1" ht="27.75" customHeight="1">
      <c r="A216" s="223" t="str">
        <f t="shared" si="107"/>
        <v>81104166111</v>
      </c>
      <c r="B216" s="29">
        <v>8110</v>
      </c>
      <c r="C216" s="30">
        <v>4166</v>
      </c>
      <c r="D216" s="229">
        <v>1</v>
      </c>
      <c r="E216" s="229">
        <v>1</v>
      </c>
      <c r="F216" s="229">
        <v>1</v>
      </c>
      <c r="G216" s="31" t="s">
        <v>1039</v>
      </c>
      <c r="H216" s="32"/>
      <c r="I216" s="32"/>
      <c r="J216" s="32"/>
      <c r="K216" s="32"/>
      <c r="L216" s="296"/>
      <c r="N216" s="25"/>
      <c r="O216" s="25"/>
      <c r="P216" s="25"/>
      <c r="Q216" s="25"/>
      <c r="R216" s="25"/>
      <c r="S216" s="25"/>
      <c r="T216" s="25"/>
      <c r="U216" s="25"/>
    </row>
    <row r="217" spans="1:21" s="28" customFormat="1">
      <c r="A217" s="223" t="str">
        <f t="shared" si="107"/>
        <v>81104168</v>
      </c>
      <c r="B217" s="262">
        <v>8110</v>
      </c>
      <c r="C217" s="263">
        <v>4168</v>
      </c>
      <c r="D217" s="264"/>
      <c r="E217" s="264"/>
      <c r="F217" s="264"/>
      <c r="G217" s="265" t="s">
        <v>127</v>
      </c>
      <c r="H217" s="266">
        <f t="shared" ref="H217:J218" si="115">SUM(H218)</f>
        <v>0</v>
      </c>
      <c r="I217" s="266">
        <f t="shared" si="115"/>
        <v>0</v>
      </c>
      <c r="J217" s="266">
        <f t="shared" si="115"/>
        <v>0</v>
      </c>
      <c r="K217" s="266">
        <f t="shared" ref="K217:L218" si="116">SUM(K218)</f>
        <v>0</v>
      </c>
      <c r="L217" s="267">
        <f t="shared" si="116"/>
        <v>0</v>
      </c>
      <c r="N217" s="25"/>
      <c r="O217" s="25"/>
      <c r="P217" s="25"/>
      <c r="Q217" s="25"/>
      <c r="R217" s="25"/>
      <c r="S217" s="25"/>
      <c r="T217" s="25"/>
      <c r="U217" s="25"/>
    </row>
    <row r="218" spans="1:21" s="28" customFormat="1">
      <c r="A218" s="223" t="str">
        <f t="shared" si="107"/>
        <v>811041681</v>
      </c>
      <c r="B218" s="268">
        <v>8110</v>
      </c>
      <c r="C218" s="269">
        <v>4168</v>
      </c>
      <c r="D218" s="270">
        <v>1</v>
      </c>
      <c r="E218" s="270"/>
      <c r="F218" s="270"/>
      <c r="G218" s="271" t="s">
        <v>127</v>
      </c>
      <c r="H218" s="272">
        <f t="shared" si="115"/>
        <v>0</v>
      </c>
      <c r="I218" s="272">
        <f t="shared" si="115"/>
        <v>0</v>
      </c>
      <c r="J218" s="272">
        <f t="shared" si="115"/>
        <v>0</v>
      </c>
      <c r="K218" s="272">
        <f t="shared" si="116"/>
        <v>0</v>
      </c>
      <c r="L218" s="273">
        <f t="shared" si="116"/>
        <v>0</v>
      </c>
      <c r="N218" s="25"/>
      <c r="O218" s="25"/>
      <c r="P218" s="25"/>
      <c r="Q218" s="25"/>
      <c r="R218" s="25"/>
      <c r="S218" s="25"/>
      <c r="T218" s="25"/>
      <c r="U218" s="25"/>
    </row>
    <row r="219" spans="1:21" s="28" customFormat="1">
      <c r="A219" s="223" t="str">
        <f t="shared" si="107"/>
        <v>8110416811</v>
      </c>
      <c r="B219" s="279">
        <v>8110</v>
      </c>
      <c r="C219" s="280">
        <v>4168</v>
      </c>
      <c r="D219" s="281">
        <v>1</v>
      </c>
      <c r="E219" s="281">
        <v>1</v>
      </c>
      <c r="F219" s="281"/>
      <c r="G219" s="277" t="s">
        <v>127</v>
      </c>
      <c r="H219" s="278">
        <f>SUM(H220:H223)</f>
        <v>0</v>
      </c>
      <c r="I219" s="278">
        <f>SUM(I220:I223)</f>
        <v>0</v>
      </c>
      <c r="J219" s="278">
        <f>SUM(J220:J223)</f>
        <v>0</v>
      </c>
      <c r="K219" s="278">
        <f t="shared" ref="K219:L219" si="117">SUM(K220:K223)</f>
        <v>0</v>
      </c>
      <c r="L219" s="295">
        <f t="shared" si="117"/>
        <v>0</v>
      </c>
      <c r="N219" s="25"/>
      <c r="O219" s="25"/>
      <c r="P219" s="25"/>
      <c r="Q219" s="25"/>
      <c r="R219" s="25"/>
      <c r="S219" s="25"/>
      <c r="T219" s="25"/>
      <c r="U219" s="25"/>
    </row>
    <row r="220" spans="1:21" s="28" customFormat="1">
      <c r="A220" s="223" t="str">
        <f t="shared" si="107"/>
        <v>81104168111</v>
      </c>
      <c r="B220" s="29">
        <v>8110</v>
      </c>
      <c r="C220" s="30">
        <v>4168</v>
      </c>
      <c r="D220" s="229">
        <v>1</v>
      </c>
      <c r="E220" s="229">
        <v>1</v>
      </c>
      <c r="F220" s="229">
        <v>1</v>
      </c>
      <c r="G220" s="31" t="s">
        <v>79</v>
      </c>
      <c r="H220" s="32"/>
      <c r="I220" s="32"/>
      <c r="J220" s="32"/>
      <c r="K220" s="32"/>
      <c r="L220" s="296"/>
      <c r="N220" s="25"/>
      <c r="O220" s="25"/>
      <c r="P220" s="25"/>
      <c r="Q220" s="25"/>
      <c r="R220" s="25"/>
      <c r="S220" s="25"/>
      <c r="T220" s="25"/>
      <c r="U220" s="25"/>
    </row>
    <row r="221" spans="1:21" s="28" customFormat="1">
      <c r="A221" s="223" t="str">
        <f t="shared" si="107"/>
        <v>81104168112</v>
      </c>
      <c r="B221" s="29">
        <v>8110</v>
      </c>
      <c r="C221" s="30">
        <v>4168</v>
      </c>
      <c r="D221" s="229">
        <v>1</v>
      </c>
      <c r="E221" s="229">
        <v>1</v>
      </c>
      <c r="F221" s="229">
        <v>2</v>
      </c>
      <c r="G221" s="31" t="s">
        <v>80</v>
      </c>
      <c r="H221" s="32"/>
      <c r="I221" s="32"/>
      <c r="J221" s="32"/>
      <c r="K221" s="32"/>
      <c r="L221" s="296"/>
      <c r="N221" s="25"/>
      <c r="O221" s="25"/>
      <c r="P221" s="25"/>
      <c r="Q221" s="25"/>
      <c r="R221" s="25"/>
      <c r="S221" s="25"/>
      <c r="T221" s="25"/>
      <c r="U221" s="25"/>
    </row>
    <row r="222" spans="1:21" s="28" customFormat="1">
      <c r="A222" s="223" t="str">
        <f t="shared" si="107"/>
        <v>81104168113</v>
      </c>
      <c r="B222" s="29">
        <v>8110</v>
      </c>
      <c r="C222" s="30">
        <v>4168</v>
      </c>
      <c r="D222" s="229">
        <v>1</v>
      </c>
      <c r="E222" s="229">
        <v>1</v>
      </c>
      <c r="F222" s="229">
        <v>3</v>
      </c>
      <c r="G222" s="31" t="s">
        <v>81</v>
      </c>
      <c r="H222" s="32"/>
      <c r="I222" s="32"/>
      <c r="J222" s="32"/>
      <c r="K222" s="32"/>
      <c r="L222" s="296"/>
      <c r="N222" s="25"/>
      <c r="O222" s="25"/>
      <c r="P222" s="25"/>
      <c r="Q222" s="25"/>
      <c r="R222" s="25"/>
      <c r="S222" s="25"/>
      <c r="T222" s="25"/>
      <c r="U222" s="25"/>
    </row>
    <row r="223" spans="1:21" s="28" customFormat="1">
      <c r="A223" s="223" t="str">
        <f t="shared" si="107"/>
        <v>81104168114</v>
      </c>
      <c r="B223" s="29">
        <v>8110</v>
      </c>
      <c r="C223" s="30">
        <v>4168</v>
      </c>
      <c r="D223" s="229">
        <v>1</v>
      </c>
      <c r="E223" s="229">
        <v>1</v>
      </c>
      <c r="F223" s="229">
        <v>4</v>
      </c>
      <c r="G223" s="31" t="s">
        <v>128</v>
      </c>
      <c r="H223" s="32"/>
      <c r="I223" s="32"/>
      <c r="J223" s="32"/>
      <c r="K223" s="32"/>
      <c r="L223" s="296"/>
      <c r="N223" s="25"/>
      <c r="O223" s="25"/>
      <c r="P223" s="25"/>
      <c r="Q223" s="25"/>
      <c r="R223" s="25"/>
      <c r="S223" s="25"/>
      <c r="T223" s="25"/>
      <c r="U223" s="25"/>
    </row>
    <row r="224" spans="1:21" s="28" customFormat="1">
      <c r="A224" s="223" t="str">
        <f t="shared" si="107"/>
        <v>81104169</v>
      </c>
      <c r="B224" s="262">
        <v>8110</v>
      </c>
      <c r="C224" s="263">
        <v>4169</v>
      </c>
      <c r="D224" s="264"/>
      <c r="E224" s="264"/>
      <c r="F224" s="264"/>
      <c r="G224" s="265" t="s">
        <v>129</v>
      </c>
      <c r="H224" s="266">
        <f t="shared" ref="H224:J225" si="118">H225</f>
        <v>0</v>
      </c>
      <c r="I224" s="266">
        <f t="shared" si="118"/>
        <v>0</v>
      </c>
      <c r="J224" s="266">
        <f t="shared" si="118"/>
        <v>0</v>
      </c>
      <c r="K224" s="266">
        <f t="shared" ref="K224:L225" si="119">K225</f>
        <v>0</v>
      </c>
      <c r="L224" s="267">
        <f t="shared" si="119"/>
        <v>0</v>
      </c>
      <c r="N224" s="25"/>
      <c r="O224" s="25"/>
      <c r="P224" s="25"/>
      <c r="Q224" s="25"/>
      <c r="R224" s="25"/>
      <c r="S224" s="25"/>
      <c r="T224" s="25"/>
      <c r="U224" s="25"/>
    </row>
    <row r="225" spans="1:21" s="28" customFormat="1">
      <c r="A225" s="223" t="str">
        <f t="shared" si="107"/>
        <v>811041691</v>
      </c>
      <c r="B225" s="268">
        <v>8110</v>
      </c>
      <c r="C225" s="269">
        <v>4169</v>
      </c>
      <c r="D225" s="270">
        <v>1</v>
      </c>
      <c r="E225" s="270"/>
      <c r="F225" s="270"/>
      <c r="G225" s="271" t="s">
        <v>129</v>
      </c>
      <c r="H225" s="272">
        <f t="shared" si="118"/>
        <v>0</v>
      </c>
      <c r="I225" s="272">
        <f t="shared" si="118"/>
        <v>0</v>
      </c>
      <c r="J225" s="272">
        <f t="shared" si="118"/>
        <v>0</v>
      </c>
      <c r="K225" s="272">
        <f t="shared" si="119"/>
        <v>0</v>
      </c>
      <c r="L225" s="273">
        <f t="shared" si="119"/>
        <v>0</v>
      </c>
      <c r="N225" s="25"/>
      <c r="O225" s="25"/>
      <c r="P225" s="25"/>
      <c r="Q225" s="25"/>
      <c r="R225" s="25"/>
      <c r="S225" s="25"/>
      <c r="T225" s="25"/>
      <c r="U225" s="25"/>
    </row>
    <row r="226" spans="1:21" s="28" customFormat="1">
      <c r="A226" s="223" t="str">
        <f t="shared" si="107"/>
        <v>8110416911</v>
      </c>
      <c r="B226" s="279">
        <v>8110</v>
      </c>
      <c r="C226" s="280">
        <v>4169</v>
      </c>
      <c r="D226" s="281">
        <v>1</v>
      </c>
      <c r="E226" s="281">
        <v>1</v>
      </c>
      <c r="F226" s="281"/>
      <c r="G226" s="277" t="s">
        <v>129</v>
      </c>
      <c r="H226" s="278">
        <f>SUM(H227:H229)</f>
        <v>0</v>
      </c>
      <c r="I226" s="278">
        <f>SUM(I227:I229)</f>
        <v>0</v>
      </c>
      <c r="J226" s="278">
        <f>SUM(J227:J229)</f>
        <v>0</v>
      </c>
      <c r="K226" s="278">
        <f t="shared" ref="K226:L226" si="120">SUM(K227:K229)</f>
        <v>0</v>
      </c>
      <c r="L226" s="295">
        <f t="shared" si="120"/>
        <v>0</v>
      </c>
      <c r="N226" s="25"/>
      <c r="O226" s="25"/>
      <c r="P226" s="25"/>
      <c r="Q226" s="25"/>
      <c r="R226" s="25"/>
      <c r="S226" s="25"/>
      <c r="T226" s="25"/>
      <c r="U226" s="25"/>
    </row>
    <row r="227" spans="1:21" s="28" customFormat="1">
      <c r="A227" s="223" t="str">
        <f t="shared" si="107"/>
        <v>81104169111</v>
      </c>
      <c r="B227" s="29">
        <v>8110</v>
      </c>
      <c r="C227" s="30">
        <v>4169</v>
      </c>
      <c r="D227" s="229">
        <v>1</v>
      </c>
      <c r="E227" s="229">
        <v>1</v>
      </c>
      <c r="F227" s="229">
        <v>1</v>
      </c>
      <c r="G227" s="31" t="s">
        <v>130</v>
      </c>
      <c r="H227" s="32"/>
      <c r="I227" s="32"/>
      <c r="J227" s="32"/>
      <c r="K227" s="32"/>
      <c r="L227" s="296"/>
      <c r="N227" s="25"/>
      <c r="O227" s="25"/>
      <c r="P227" s="25"/>
      <c r="Q227" s="25"/>
      <c r="R227" s="25"/>
      <c r="S227" s="25"/>
      <c r="T227" s="25"/>
      <c r="U227" s="25"/>
    </row>
    <row r="228" spans="1:21" s="28" customFormat="1">
      <c r="A228" s="223" t="str">
        <f t="shared" si="107"/>
        <v>81104169112</v>
      </c>
      <c r="B228" s="29">
        <v>8110</v>
      </c>
      <c r="C228" s="30">
        <v>4169</v>
      </c>
      <c r="D228" s="229">
        <v>1</v>
      </c>
      <c r="E228" s="229">
        <v>1</v>
      </c>
      <c r="F228" s="229">
        <v>2</v>
      </c>
      <c r="G228" s="31" t="s">
        <v>131</v>
      </c>
      <c r="H228" s="32"/>
      <c r="I228" s="32"/>
      <c r="J228" s="32"/>
      <c r="K228" s="32"/>
      <c r="L228" s="296"/>
      <c r="N228" s="25"/>
      <c r="O228" s="25"/>
      <c r="P228" s="25"/>
      <c r="Q228" s="25"/>
      <c r="R228" s="25"/>
      <c r="S228" s="25"/>
      <c r="T228" s="25"/>
      <c r="U228" s="25"/>
    </row>
    <row r="229" spans="1:21" s="28" customFormat="1">
      <c r="A229" s="223" t="str">
        <f t="shared" si="107"/>
        <v>81104169113</v>
      </c>
      <c r="B229" s="29">
        <v>8110</v>
      </c>
      <c r="C229" s="30">
        <v>4169</v>
      </c>
      <c r="D229" s="229">
        <v>1</v>
      </c>
      <c r="E229" s="229">
        <v>1</v>
      </c>
      <c r="F229" s="229">
        <v>3</v>
      </c>
      <c r="G229" s="31" t="s">
        <v>132</v>
      </c>
      <c r="H229" s="32"/>
      <c r="I229" s="32"/>
      <c r="J229" s="32"/>
      <c r="K229" s="32"/>
      <c r="L229" s="296"/>
      <c r="N229" s="25"/>
      <c r="O229" s="25"/>
      <c r="P229" s="25"/>
      <c r="Q229" s="25"/>
      <c r="R229" s="25"/>
      <c r="S229" s="25"/>
      <c r="T229" s="25"/>
      <c r="U229" s="25"/>
    </row>
    <row r="230" spans="1:21" s="28" customFormat="1" ht="19.5" customHeight="1">
      <c r="A230" s="223" t="str">
        <f t="shared" si="107"/>
        <v>Subtotal (7)</v>
      </c>
      <c r="B230" s="303" t="s">
        <v>1109</v>
      </c>
      <c r="C230" s="34"/>
      <c r="D230" s="236"/>
      <c r="E230" s="236"/>
      <c r="F230" s="236"/>
      <c r="G230" s="37"/>
      <c r="H230" s="26">
        <f>+H224+H217+H213+H209+H205+H200+H196</f>
        <v>0</v>
      </c>
      <c r="I230" s="26">
        <f>+I224+I217+I213+I209+I205+I200+I196</f>
        <v>0</v>
      </c>
      <c r="J230" s="26">
        <f>+J224+J217+J213+J209+J205+J200+J196</f>
        <v>0</v>
      </c>
      <c r="K230" s="26">
        <f t="shared" ref="K230:L230" si="121">+K224+K217+K213+K209+K205+K200+K196</f>
        <v>0</v>
      </c>
      <c r="L230" s="27">
        <f t="shared" si="121"/>
        <v>0</v>
      </c>
      <c r="N230" s="25"/>
      <c r="O230" s="25"/>
      <c r="P230" s="25"/>
      <c r="Q230" s="25"/>
      <c r="R230" s="25"/>
      <c r="S230" s="25"/>
      <c r="T230" s="25"/>
      <c r="U230" s="25"/>
    </row>
    <row r="231" spans="1:21" s="28" customFormat="1" ht="18">
      <c r="A231" s="223" t="str">
        <f t="shared" si="107"/>
        <v>81104170</v>
      </c>
      <c r="B231" s="238">
        <v>8110</v>
      </c>
      <c r="C231" s="239">
        <v>4170</v>
      </c>
      <c r="D231" s="240"/>
      <c r="E231" s="240"/>
      <c r="F231" s="240"/>
      <c r="G231" s="259" t="s">
        <v>1068</v>
      </c>
      <c r="H231" s="242">
        <f>+H232+H236+H240+H265+H269+H273+H277+H281</f>
        <v>0</v>
      </c>
      <c r="I231" s="242">
        <f>+I232+I236+I240+I265+I269+I273+I277+I281</f>
        <v>611392</v>
      </c>
      <c r="J231" s="242">
        <f>+J232+J236+J240+J265+J269+J273+J277+J281</f>
        <v>0</v>
      </c>
      <c r="K231" s="242">
        <f t="shared" ref="K231:L231" si="122">+K232+K236+K240+K265+K269+K273+K277+K281</f>
        <v>0</v>
      </c>
      <c r="L231" s="243">
        <f t="shared" si="122"/>
        <v>0</v>
      </c>
      <c r="N231" s="25"/>
      <c r="O231" s="25"/>
      <c r="P231" s="25"/>
      <c r="Q231" s="25"/>
      <c r="R231" s="25"/>
      <c r="S231" s="25"/>
      <c r="T231" s="25"/>
      <c r="U231" s="25"/>
    </row>
    <row r="232" spans="1:21" s="28" customFormat="1" ht="18">
      <c r="A232" s="223" t="str">
        <f t="shared" si="107"/>
        <v>81104171</v>
      </c>
      <c r="B232" s="262">
        <v>8110</v>
      </c>
      <c r="C232" s="263">
        <v>4171</v>
      </c>
      <c r="D232" s="264"/>
      <c r="E232" s="264"/>
      <c r="F232" s="264"/>
      <c r="G232" s="265" t="s">
        <v>1040</v>
      </c>
      <c r="H232" s="266">
        <f t="shared" ref="H232:J234" si="123">SUM(H233)</f>
        <v>0</v>
      </c>
      <c r="I232" s="266">
        <f t="shared" si="123"/>
        <v>0</v>
      </c>
      <c r="J232" s="266">
        <f t="shared" si="123"/>
        <v>0</v>
      </c>
      <c r="K232" s="266">
        <f t="shared" ref="K232:L234" si="124">SUM(K233)</f>
        <v>0</v>
      </c>
      <c r="L232" s="267">
        <f t="shared" si="124"/>
        <v>0</v>
      </c>
      <c r="N232" s="25"/>
      <c r="O232" s="25"/>
      <c r="P232" s="25"/>
      <c r="Q232" s="25"/>
      <c r="R232" s="25"/>
      <c r="S232" s="25"/>
      <c r="T232" s="25"/>
      <c r="U232" s="25"/>
    </row>
    <row r="233" spans="1:21" s="28" customFormat="1" ht="18">
      <c r="A233" s="223" t="str">
        <f t="shared" si="107"/>
        <v>811041711</v>
      </c>
      <c r="B233" s="268">
        <v>8110</v>
      </c>
      <c r="C233" s="269">
        <v>4171</v>
      </c>
      <c r="D233" s="270">
        <v>1</v>
      </c>
      <c r="E233" s="270"/>
      <c r="F233" s="270"/>
      <c r="G233" s="271" t="s">
        <v>1040</v>
      </c>
      <c r="H233" s="272">
        <f t="shared" si="123"/>
        <v>0</v>
      </c>
      <c r="I233" s="272">
        <f t="shared" si="123"/>
        <v>0</v>
      </c>
      <c r="J233" s="272">
        <f t="shared" si="123"/>
        <v>0</v>
      </c>
      <c r="K233" s="272">
        <f t="shared" si="124"/>
        <v>0</v>
      </c>
      <c r="L233" s="273">
        <f t="shared" si="124"/>
        <v>0</v>
      </c>
      <c r="N233" s="25"/>
      <c r="O233" s="25"/>
      <c r="P233" s="25"/>
      <c r="Q233" s="25"/>
      <c r="R233" s="25"/>
      <c r="S233" s="25"/>
      <c r="T233" s="25"/>
      <c r="U233" s="25"/>
    </row>
    <row r="234" spans="1:21" s="28" customFormat="1" ht="18">
      <c r="A234" s="223" t="str">
        <f t="shared" si="107"/>
        <v>8110417111</v>
      </c>
      <c r="B234" s="279">
        <v>8110</v>
      </c>
      <c r="C234" s="280">
        <v>4171</v>
      </c>
      <c r="D234" s="281">
        <v>1</v>
      </c>
      <c r="E234" s="281">
        <v>1</v>
      </c>
      <c r="F234" s="281"/>
      <c r="G234" s="277" t="s">
        <v>1040</v>
      </c>
      <c r="H234" s="278">
        <f t="shared" si="123"/>
        <v>0</v>
      </c>
      <c r="I234" s="278">
        <f t="shared" si="123"/>
        <v>0</v>
      </c>
      <c r="J234" s="278">
        <f t="shared" si="123"/>
        <v>0</v>
      </c>
      <c r="K234" s="278">
        <f t="shared" si="124"/>
        <v>0</v>
      </c>
      <c r="L234" s="295">
        <f t="shared" si="124"/>
        <v>0</v>
      </c>
      <c r="N234" s="25"/>
      <c r="O234" s="25"/>
      <c r="P234" s="25"/>
      <c r="Q234" s="25"/>
      <c r="R234" s="25"/>
      <c r="S234" s="25"/>
      <c r="T234" s="25"/>
      <c r="U234" s="25"/>
    </row>
    <row r="235" spans="1:21" s="28" customFormat="1" ht="24.75" customHeight="1">
      <c r="A235" s="223" t="str">
        <f t="shared" si="107"/>
        <v>81104171111</v>
      </c>
      <c r="B235" s="29">
        <v>8110</v>
      </c>
      <c r="C235" s="30">
        <v>4171</v>
      </c>
      <c r="D235" s="229">
        <v>1</v>
      </c>
      <c r="E235" s="229">
        <v>1</v>
      </c>
      <c r="F235" s="229">
        <v>1</v>
      </c>
      <c r="G235" s="31" t="s">
        <v>1040</v>
      </c>
      <c r="H235" s="32"/>
      <c r="I235" s="32"/>
      <c r="J235" s="32"/>
      <c r="K235" s="32"/>
      <c r="L235" s="296"/>
      <c r="N235" s="25"/>
      <c r="O235" s="25"/>
      <c r="P235" s="25"/>
      <c r="Q235" s="25"/>
      <c r="R235" s="25"/>
      <c r="S235" s="25"/>
      <c r="T235" s="25"/>
      <c r="U235" s="25"/>
    </row>
    <row r="236" spans="1:21" s="28" customFormat="1" ht="18">
      <c r="A236" s="223" t="str">
        <f t="shared" si="107"/>
        <v>81104172</v>
      </c>
      <c r="B236" s="262">
        <v>8110</v>
      </c>
      <c r="C236" s="263">
        <v>4172</v>
      </c>
      <c r="D236" s="264"/>
      <c r="E236" s="264"/>
      <c r="F236" s="264"/>
      <c r="G236" s="265" t="s">
        <v>1041</v>
      </c>
      <c r="H236" s="266">
        <f t="shared" ref="H236:J238" si="125">SUM(H237)</f>
        <v>0</v>
      </c>
      <c r="I236" s="266">
        <f t="shared" si="125"/>
        <v>0</v>
      </c>
      <c r="J236" s="266">
        <f t="shared" si="125"/>
        <v>0</v>
      </c>
      <c r="K236" s="266">
        <f t="shared" ref="K236:L238" si="126">SUM(K237)</f>
        <v>0</v>
      </c>
      <c r="L236" s="267">
        <f t="shared" si="126"/>
        <v>0</v>
      </c>
      <c r="N236" s="25"/>
      <c r="O236" s="25"/>
      <c r="P236" s="25"/>
      <c r="Q236" s="25"/>
      <c r="R236" s="25"/>
      <c r="S236" s="25"/>
      <c r="T236" s="25"/>
      <c r="U236" s="25"/>
    </row>
    <row r="237" spans="1:21" s="28" customFormat="1" ht="18">
      <c r="A237" s="223" t="str">
        <f t="shared" si="107"/>
        <v>811041721</v>
      </c>
      <c r="B237" s="268">
        <v>8110</v>
      </c>
      <c r="C237" s="269">
        <v>4172</v>
      </c>
      <c r="D237" s="270">
        <v>1</v>
      </c>
      <c r="E237" s="270"/>
      <c r="F237" s="270"/>
      <c r="G237" s="271" t="s">
        <v>1041</v>
      </c>
      <c r="H237" s="272">
        <f t="shared" si="125"/>
        <v>0</v>
      </c>
      <c r="I237" s="272">
        <f t="shared" si="125"/>
        <v>0</v>
      </c>
      <c r="J237" s="272">
        <f t="shared" si="125"/>
        <v>0</v>
      </c>
      <c r="K237" s="272">
        <f t="shared" si="126"/>
        <v>0</v>
      </c>
      <c r="L237" s="273">
        <f t="shared" si="126"/>
        <v>0</v>
      </c>
      <c r="N237" s="25"/>
      <c r="O237" s="25"/>
      <c r="P237" s="25"/>
      <c r="Q237" s="25"/>
      <c r="R237" s="25"/>
      <c r="S237" s="25"/>
      <c r="T237" s="25"/>
      <c r="U237" s="25"/>
    </row>
    <row r="238" spans="1:21" s="28" customFormat="1" ht="18">
      <c r="A238" s="223" t="str">
        <f t="shared" si="107"/>
        <v>8110417211</v>
      </c>
      <c r="B238" s="279">
        <v>8110</v>
      </c>
      <c r="C238" s="280">
        <v>4172</v>
      </c>
      <c r="D238" s="281">
        <v>1</v>
      </c>
      <c r="E238" s="281">
        <v>1</v>
      </c>
      <c r="F238" s="281"/>
      <c r="G238" s="277" t="s">
        <v>1041</v>
      </c>
      <c r="H238" s="278">
        <f t="shared" si="125"/>
        <v>0</v>
      </c>
      <c r="I238" s="278">
        <f t="shared" si="125"/>
        <v>0</v>
      </c>
      <c r="J238" s="278">
        <f t="shared" si="125"/>
        <v>0</v>
      </c>
      <c r="K238" s="278">
        <f t="shared" si="126"/>
        <v>0</v>
      </c>
      <c r="L238" s="295">
        <f t="shared" si="126"/>
        <v>0</v>
      </c>
      <c r="N238" s="25"/>
      <c r="O238" s="25"/>
      <c r="P238" s="25"/>
      <c r="Q238" s="25"/>
      <c r="R238" s="25"/>
      <c r="S238" s="25"/>
      <c r="T238" s="25"/>
      <c r="U238" s="25"/>
    </row>
    <row r="239" spans="1:21" s="28" customFormat="1" ht="21" customHeight="1">
      <c r="A239" s="223" t="str">
        <f t="shared" si="107"/>
        <v>81104172111</v>
      </c>
      <c r="B239" s="29">
        <v>8110</v>
      </c>
      <c r="C239" s="30">
        <v>4172</v>
      </c>
      <c r="D239" s="229">
        <v>1</v>
      </c>
      <c r="E239" s="229">
        <v>1</v>
      </c>
      <c r="F239" s="229">
        <v>1</v>
      </c>
      <c r="G239" s="31" t="s">
        <v>1041</v>
      </c>
      <c r="H239" s="32"/>
      <c r="I239" s="32"/>
      <c r="J239" s="32"/>
      <c r="K239" s="32"/>
      <c r="L239" s="296"/>
      <c r="N239" s="25"/>
      <c r="O239" s="25"/>
      <c r="P239" s="25"/>
      <c r="Q239" s="25"/>
      <c r="R239" s="25"/>
      <c r="S239" s="25"/>
      <c r="T239" s="25"/>
      <c r="U239" s="25"/>
    </row>
    <row r="240" spans="1:21" s="28" customFormat="1" ht="27">
      <c r="A240" s="223" t="str">
        <f t="shared" si="107"/>
        <v>81104173</v>
      </c>
      <c r="B240" s="262">
        <v>8110</v>
      </c>
      <c r="C240" s="263">
        <v>4173</v>
      </c>
      <c r="D240" s="264"/>
      <c r="E240" s="264"/>
      <c r="F240" s="264"/>
      <c r="G240" s="265" t="s">
        <v>1042</v>
      </c>
      <c r="H240" s="266">
        <f t="shared" ref="H240:J241" si="127">SUM(H241)</f>
        <v>0</v>
      </c>
      <c r="I240" s="266">
        <f t="shared" si="127"/>
        <v>611392</v>
      </c>
      <c r="J240" s="266">
        <f t="shared" si="127"/>
        <v>0</v>
      </c>
      <c r="K240" s="266">
        <f t="shared" ref="K240:L241" si="128">SUM(K241)</f>
        <v>0</v>
      </c>
      <c r="L240" s="267">
        <f t="shared" si="128"/>
        <v>0</v>
      </c>
      <c r="N240" s="25"/>
      <c r="O240" s="25"/>
      <c r="P240" s="25"/>
      <c r="Q240" s="25"/>
      <c r="R240" s="25"/>
      <c r="S240" s="25"/>
      <c r="T240" s="25"/>
      <c r="U240" s="25"/>
    </row>
    <row r="241" spans="1:21" s="28" customFormat="1" ht="27">
      <c r="A241" s="223" t="str">
        <f t="shared" si="107"/>
        <v>811041731</v>
      </c>
      <c r="B241" s="268">
        <v>8110</v>
      </c>
      <c r="C241" s="269">
        <v>4173</v>
      </c>
      <c r="D241" s="270">
        <v>1</v>
      </c>
      <c r="E241" s="270"/>
      <c r="F241" s="270"/>
      <c r="G241" s="271" t="s">
        <v>1042</v>
      </c>
      <c r="H241" s="272">
        <f t="shared" si="127"/>
        <v>0</v>
      </c>
      <c r="I241" s="272">
        <f t="shared" si="127"/>
        <v>611392</v>
      </c>
      <c r="J241" s="272">
        <f t="shared" si="127"/>
        <v>0</v>
      </c>
      <c r="K241" s="272">
        <f t="shared" si="128"/>
        <v>0</v>
      </c>
      <c r="L241" s="273">
        <f t="shared" si="128"/>
        <v>0</v>
      </c>
      <c r="N241" s="25"/>
      <c r="O241" s="25"/>
      <c r="P241" s="25"/>
      <c r="Q241" s="25"/>
      <c r="R241" s="25"/>
      <c r="S241" s="25"/>
      <c r="T241" s="25"/>
      <c r="U241" s="25"/>
    </row>
    <row r="242" spans="1:21" s="28" customFormat="1" ht="18">
      <c r="A242" s="223" t="str">
        <f t="shared" si="107"/>
        <v>8110417311</v>
      </c>
      <c r="B242" s="279">
        <v>8110</v>
      </c>
      <c r="C242" s="280">
        <v>4173</v>
      </c>
      <c r="D242" s="281">
        <v>1</v>
      </c>
      <c r="E242" s="281">
        <v>1</v>
      </c>
      <c r="F242" s="281"/>
      <c r="G242" s="277" t="s">
        <v>1042</v>
      </c>
      <c r="H242" s="278">
        <f>SUM(H243:H264)</f>
        <v>0</v>
      </c>
      <c r="I242" s="278">
        <f>SUM(I243:I264)</f>
        <v>611392</v>
      </c>
      <c r="J242" s="278">
        <f>SUM(J243:J264)</f>
        <v>0</v>
      </c>
      <c r="K242" s="278">
        <f t="shared" ref="K242:L242" si="129">SUM(K243:K264)</f>
        <v>0</v>
      </c>
      <c r="L242" s="295">
        <f t="shared" si="129"/>
        <v>0</v>
      </c>
      <c r="N242" s="25"/>
      <c r="O242" s="25"/>
      <c r="P242" s="25"/>
      <c r="Q242" s="25"/>
      <c r="R242" s="25"/>
      <c r="S242" s="25"/>
      <c r="T242" s="25"/>
      <c r="U242" s="25"/>
    </row>
    <row r="243" spans="1:21" s="28" customFormat="1">
      <c r="A243" s="223" t="str">
        <f t="shared" si="107"/>
        <v>81104173111</v>
      </c>
      <c r="B243" s="29">
        <v>8110</v>
      </c>
      <c r="C243" s="30">
        <v>4173</v>
      </c>
      <c r="D243" s="229">
        <v>1</v>
      </c>
      <c r="E243" s="229">
        <v>1</v>
      </c>
      <c r="F243" s="229">
        <v>1</v>
      </c>
      <c r="G243" s="31" t="s">
        <v>133</v>
      </c>
      <c r="H243" s="32"/>
      <c r="I243" s="32">
        <v>0</v>
      </c>
      <c r="J243" s="32"/>
      <c r="K243" s="32"/>
      <c r="L243" s="296"/>
      <c r="N243" s="25"/>
      <c r="O243" s="25"/>
      <c r="P243" s="25"/>
      <c r="Q243" s="25"/>
      <c r="R243" s="25"/>
      <c r="S243" s="25"/>
      <c r="T243" s="25"/>
      <c r="U243" s="25"/>
    </row>
    <row r="244" spans="1:21" s="28" customFormat="1">
      <c r="A244" s="223" t="str">
        <f t="shared" si="107"/>
        <v>81104173112</v>
      </c>
      <c r="B244" s="29">
        <v>8110</v>
      </c>
      <c r="C244" s="30">
        <v>4173</v>
      </c>
      <c r="D244" s="229">
        <v>1</v>
      </c>
      <c r="E244" s="229">
        <v>1</v>
      </c>
      <c r="F244" s="229">
        <v>2</v>
      </c>
      <c r="G244" s="31" t="s">
        <v>134</v>
      </c>
      <c r="H244" s="32"/>
      <c r="I244" s="32">
        <v>0</v>
      </c>
      <c r="J244" s="32"/>
      <c r="K244" s="32"/>
      <c r="L244" s="296"/>
      <c r="N244" s="25"/>
      <c r="O244" s="25"/>
      <c r="P244" s="25"/>
      <c r="Q244" s="25"/>
      <c r="R244" s="25"/>
      <c r="S244" s="25"/>
      <c r="T244" s="25"/>
      <c r="U244" s="25"/>
    </row>
    <row r="245" spans="1:21" s="28" customFormat="1">
      <c r="A245" s="223" t="str">
        <f t="shared" si="107"/>
        <v>81104173113</v>
      </c>
      <c r="B245" s="29">
        <v>8110</v>
      </c>
      <c r="C245" s="30">
        <v>4173</v>
      </c>
      <c r="D245" s="229">
        <v>1</v>
      </c>
      <c r="E245" s="229">
        <v>1</v>
      </c>
      <c r="F245" s="229">
        <v>3</v>
      </c>
      <c r="G245" s="31" t="s">
        <v>135</v>
      </c>
      <c r="H245" s="32"/>
      <c r="I245" s="32">
        <v>16700</v>
      </c>
      <c r="J245" s="32"/>
      <c r="K245" s="32"/>
      <c r="L245" s="296"/>
      <c r="N245" s="25"/>
      <c r="O245" s="25"/>
      <c r="P245" s="25"/>
      <c r="Q245" s="25"/>
      <c r="R245" s="25"/>
      <c r="S245" s="25"/>
      <c r="T245" s="25"/>
      <c r="U245" s="25"/>
    </row>
    <row r="246" spans="1:21" s="28" customFormat="1">
      <c r="A246" s="223" t="str">
        <f t="shared" si="107"/>
        <v>81104173114</v>
      </c>
      <c r="B246" s="29">
        <v>8110</v>
      </c>
      <c r="C246" s="30">
        <v>4173</v>
      </c>
      <c r="D246" s="229">
        <v>1</v>
      </c>
      <c r="E246" s="229">
        <v>1</v>
      </c>
      <c r="F246" s="229">
        <v>4</v>
      </c>
      <c r="G246" s="31" t="s">
        <v>136</v>
      </c>
      <c r="H246" s="32"/>
      <c r="I246" s="32">
        <v>0</v>
      </c>
      <c r="J246" s="32"/>
      <c r="K246" s="32"/>
      <c r="L246" s="296"/>
      <c r="N246" s="25"/>
      <c r="O246" s="25"/>
      <c r="P246" s="25"/>
      <c r="Q246" s="25"/>
      <c r="R246" s="25"/>
      <c r="S246" s="25"/>
      <c r="T246" s="25"/>
      <c r="U246" s="25"/>
    </row>
    <row r="247" spans="1:21" s="28" customFormat="1">
      <c r="A247" s="223" t="str">
        <f t="shared" si="107"/>
        <v>81104173115</v>
      </c>
      <c r="B247" s="29">
        <v>8110</v>
      </c>
      <c r="C247" s="30">
        <v>4173</v>
      </c>
      <c r="D247" s="229">
        <v>1</v>
      </c>
      <c r="E247" s="229">
        <v>1</v>
      </c>
      <c r="F247" s="229">
        <v>5</v>
      </c>
      <c r="G247" s="31" t="s">
        <v>137</v>
      </c>
      <c r="H247" s="32"/>
      <c r="I247" s="32">
        <v>0</v>
      </c>
      <c r="J247" s="32"/>
      <c r="K247" s="32"/>
      <c r="L247" s="296"/>
      <c r="N247" s="25"/>
      <c r="O247" s="25"/>
      <c r="P247" s="25"/>
      <c r="Q247" s="25"/>
      <c r="R247" s="25"/>
      <c r="S247" s="25"/>
      <c r="T247" s="25"/>
      <c r="U247" s="25"/>
    </row>
    <row r="248" spans="1:21" s="28" customFormat="1">
      <c r="A248" s="223" t="str">
        <f t="shared" si="107"/>
        <v>81104173116</v>
      </c>
      <c r="B248" s="29">
        <v>8110</v>
      </c>
      <c r="C248" s="30">
        <v>4173</v>
      </c>
      <c r="D248" s="229">
        <v>1</v>
      </c>
      <c r="E248" s="229">
        <v>1</v>
      </c>
      <c r="F248" s="229">
        <v>6</v>
      </c>
      <c r="G248" s="31" t="s">
        <v>138</v>
      </c>
      <c r="H248" s="32"/>
      <c r="I248" s="32">
        <v>0</v>
      </c>
      <c r="J248" s="32"/>
      <c r="K248" s="32"/>
      <c r="L248" s="296"/>
      <c r="N248" s="25"/>
      <c r="O248" s="25"/>
      <c r="P248" s="25"/>
      <c r="Q248" s="25"/>
      <c r="R248" s="25"/>
      <c r="S248" s="25"/>
      <c r="T248" s="25"/>
      <c r="U248" s="25"/>
    </row>
    <row r="249" spans="1:21" s="28" customFormat="1">
      <c r="A249" s="223" t="str">
        <f t="shared" si="107"/>
        <v>81104173117</v>
      </c>
      <c r="B249" s="29">
        <v>8110</v>
      </c>
      <c r="C249" s="30">
        <v>4173</v>
      </c>
      <c r="D249" s="229">
        <v>1</v>
      </c>
      <c r="E249" s="229">
        <v>1</v>
      </c>
      <c r="F249" s="229">
        <v>7</v>
      </c>
      <c r="G249" s="31" t="s">
        <v>139</v>
      </c>
      <c r="H249" s="32"/>
      <c r="I249" s="32">
        <v>0</v>
      </c>
      <c r="J249" s="32"/>
      <c r="K249" s="32"/>
      <c r="L249" s="296"/>
      <c r="N249" s="25"/>
      <c r="O249" s="25"/>
      <c r="P249" s="25"/>
      <c r="Q249" s="25"/>
      <c r="R249" s="25"/>
      <c r="S249" s="25"/>
      <c r="T249" s="25"/>
      <c r="U249" s="25"/>
    </row>
    <row r="250" spans="1:21" s="28" customFormat="1">
      <c r="A250" s="223" t="str">
        <f t="shared" si="107"/>
        <v>81104173118</v>
      </c>
      <c r="B250" s="29">
        <v>8110</v>
      </c>
      <c r="C250" s="30">
        <v>4173</v>
      </c>
      <c r="D250" s="229">
        <v>1</v>
      </c>
      <c r="E250" s="229">
        <v>1</v>
      </c>
      <c r="F250" s="229">
        <v>8</v>
      </c>
      <c r="G250" s="31" t="s">
        <v>140</v>
      </c>
      <c r="H250" s="32"/>
      <c r="I250" s="32">
        <v>0</v>
      </c>
      <c r="J250" s="32"/>
      <c r="K250" s="32"/>
      <c r="L250" s="296"/>
      <c r="N250" s="25"/>
      <c r="O250" s="25"/>
      <c r="P250" s="25"/>
      <c r="Q250" s="25"/>
      <c r="R250" s="25"/>
      <c r="S250" s="25"/>
      <c r="T250" s="25"/>
      <c r="U250" s="25"/>
    </row>
    <row r="251" spans="1:21" s="28" customFormat="1">
      <c r="A251" s="223" t="str">
        <f t="shared" si="107"/>
        <v>81104173119</v>
      </c>
      <c r="B251" s="29">
        <v>8110</v>
      </c>
      <c r="C251" s="30">
        <v>4173</v>
      </c>
      <c r="D251" s="229">
        <v>1</v>
      </c>
      <c r="E251" s="229">
        <v>1</v>
      </c>
      <c r="F251" s="229">
        <v>9</v>
      </c>
      <c r="G251" s="31" t="s">
        <v>141</v>
      </c>
      <c r="H251" s="32"/>
      <c r="I251" s="32">
        <v>0</v>
      </c>
      <c r="J251" s="32"/>
      <c r="K251" s="32"/>
      <c r="L251" s="296"/>
      <c r="N251" s="25"/>
      <c r="O251" s="25"/>
      <c r="P251" s="25"/>
      <c r="Q251" s="25"/>
      <c r="R251" s="25"/>
      <c r="S251" s="25"/>
      <c r="T251" s="25"/>
      <c r="U251" s="25"/>
    </row>
    <row r="252" spans="1:21" s="28" customFormat="1">
      <c r="A252" s="223" t="str">
        <f t="shared" si="107"/>
        <v>811041731110</v>
      </c>
      <c r="B252" s="29">
        <v>8110</v>
      </c>
      <c r="C252" s="30">
        <v>4173</v>
      </c>
      <c r="D252" s="229">
        <v>1</v>
      </c>
      <c r="E252" s="229">
        <v>1</v>
      </c>
      <c r="F252" s="229">
        <v>10</v>
      </c>
      <c r="G252" s="31" t="s">
        <v>142</v>
      </c>
      <c r="H252" s="32"/>
      <c r="I252" s="32">
        <v>0</v>
      </c>
      <c r="J252" s="32"/>
      <c r="K252" s="32"/>
      <c r="L252" s="296"/>
      <c r="N252" s="25"/>
      <c r="O252" s="25"/>
      <c r="P252" s="25"/>
      <c r="Q252" s="25"/>
      <c r="R252" s="25"/>
      <c r="S252" s="25"/>
      <c r="T252" s="25"/>
      <c r="U252" s="25"/>
    </row>
    <row r="253" spans="1:21" s="28" customFormat="1">
      <c r="A253" s="223" t="str">
        <f t="shared" si="107"/>
        <v>811041731111</v>
      </c>
      <c r="B253" s="29">
        <v>8110</v>
      </c>
      <c r="C253" s="30">
        <v>4173</v>
      </c>
      <c r="D253" s="229">
        <v>1</v>
      </c>
      <c r="E253" s="229">
        <v>1</v>
      </c>
      <c r="F253" s="229">
        <v>11</v>
      </c>
      <c r="G253" s="31" t="s">
        <v>143</v>
      </c>
      <c r="H253" s="32"/>
      <c r="I253" s="32">
        <v>0</v>
      </c>
      <c r="J253" s="32"/>
      <c r="K253" s="32"/>
      <c r="L253" s="296"/>
      <c r="N253" s="25"/>
      <c r="O253" s="25"/>
      <c r="P253" s="25"/>
      <c r="Q253" s="25"/>
      <c r="R253" s="25"/>
      <c r="S253" s="25"/>
      <c r="T253" s="25"/>
      <c r="U253" s="25"/>
    </row>
    <row r="254" spans="1:21" s="28" customFormat="1">
      <c r="A254" s="223" t="str">
        <f t="shared" si="107"/>
        <v>811041731112</v>
      </c>
      <c r="B254" s="29">
        <v>8110</v>
      </c>
      <c r="C254" s="30">
        <v>4173</v>
      </c>
      <c r="D254" s="229">
        <v>1</v>
      </c>
      <c r="E254" s="229">
        <v>1</v>
      </c>
      <c r="F254" s="229">
        <v>12</v>
      </c>
      <c r="G254" s="31" t="s">
        <v>144</v>
      </c>
      <c r="H254" s="32"/>
      <c r="I254" s="32">
        <v>0</v>
      </c>
      <c r="J254" s="32"/>
      <c r="K254" s="32"/>
      <c r="L254" s="296"/>
      <c r="N254" s="25"/>
      <c r="O254" s="25"/>
      <c r="P254" s="25"/>
      <c r="Q254" s="25"/>
      <c r="R254" s="25"/>
      <c r="S254" s="25"/>
      <c r="T254" s="25"/>
      <c r="U254" s="25"/>
    </row>
    <row r="255" spans="1:21" s="28" customFormat="1">
      <c r="A255" s="223" t="str">
        <f t="shared" si="107"/>
        <v>811041731113</v>
      </c>
      <c r="B255" s="29">
        <v>8110</v>
      </c>
      <c r="C255" s="30">
        <v>4173</v>
      </c>
      <c r="D255" s="229">
        <v>1</v>
      </c>
      <c r="E255" s="229">
        <v>1</v>
      </c>
      <c r="F255" s="229">
        <v>13</v>
      </c>
      <c r="G255" s="31" t="s">
        <v>145</v>
      </c>
      <c r="H255" s="32"/>
      <c r="I255" s="32">
        <v>444132</v>
      </c>
      <c r="J255" s="32"/>
      <c r="K255" s="32"/>
      <c r="L255" s="296"/>
      <c r="N255" s="25"/>
      <c r="O255" s="25"/>
      <c r="P255" s="25"/>
      <c r="Q255" s="25"/>
      <c r="R255" s="25"/>
      <c r="S255" s="25"/>
      <c r="T255" s="25"/>
      <c r="U255" s="25"/>
    </row>
    <row r="256" spans="1:21" s="28" customFormat="1">
      <c r="A256" s="223" t="str">
        <f t="shared" si="107"/>
        <v>811041731114</v>
      </c>
      <c r="B256" s="29">
        <v>8110</v>
      </c>
      <c r="C256" s="30">
        <v>4173</v>
      </c>
      <c r="D256" s="229">
        <v>1</v>
      </c>
      <c r="E256" s="229">
        <v>1</v>
      </c>
      <c r="F256" s="229">
        <v>14</v>
      </c>
      <c r="G256" s="31" t="s">
        <v>146</v>
      </c>
      <c r="H256" s="32"/>
      <c r="I256" s="32">
        <v>0</v>
      </c>
      <c r="J256" s="32"/>
      <c r="K256" s="32"/>
      <c r="L256" s="296"/>
      <c r="N256" s="25"/>
      <c r="O256" s="25"/>
      <c r="P256" s="25"/>
      <c r="Q256" s="25"/>
      <c r="R256" s="25"/>
      <c r="S256" s="25"/>
      <c r="T256" s="25"/>
      <c r="U256" s="25"/>
    </row>
    <row r="257" spans="1:21" s="28" customFormat="1">
      <c r="A257" s="223" t="str">
        <f t="shared" si="107"/>
        <v>811041731115</v>
      </c>
      <c r="B257" s="29">
        <v>8110</v>
      </c>
      <c r="C257" s="30">
        <v>4173</v>
      </c>
      <c r="D257" s="229">
        <v>1</v>
      </c>
      <c r="E257" s="229">
        <v>1</v>
      </c>
      <c r="F257" s="229">
        <v>15</v>
      </c>
      <c r="G257" s="31" t="s">
        <v>147</v>
      </c>
      <c r="H257" s="32"/>
      <c r="I257" s="32">
        <v>124160</v>
      </c>
      <c r="J257" s="32"/>
      <c r="K257" s="32"/>
      <c r="L257" s="296"/>
      <c r="N257" s="25"/>
      <c r="O257" s="25"/>
      <c r="P257" s="25"/>
      <c r="Q257" s="25"/>
      <c r="R257" s="25"/>
      <c r="S257" s="25"/>
      <c r="T257" s="25"/>
      <c r="U257" s="25"/>
    </row>
    <row r="258" spans="1:21" s="28" customFormat="1">
      <c r="A258" s="223" t="str">
        <f t="shared" si="107"/>
        <v>811041731116</v>
      </c>
      <c r="B258" s="29">
        <v>8110</v>
      </c>
      <c r="C258" s="30">
        <v>4173</v>
      </c>
      <c r="D258" s="229">
        <v>1</v>
      </c>
      <c r="E258" s="229">
        <v>1</v>
      </c>
      <c r="F258" s="229">
        <v>16</v>
      </c>
      <c r="G258" s="31" t="s">
        <v>148</v>
      </c>
      <c r="H258" s="32"/>
      <c r="I258" s="32">
        <v>26400</v>
      </c>
      <c r="J258" s="32"/>
      <c r="K258" s="32"/>
      <c r="L258" s="296"/>
      <c r="N258" s="25"/>
      <c r="O258" s="25"/>
      <c r="P258" s="25"/>
      <c r="Q258" s="25"/>
      <c r="R258" s="25"/>
      <c r="S258" s="25"/>
      <c r="T258" s="25"/>
      <c r="U258" s="25"/>
    </row>
    <row r="259" spans="1:21" s="28" customFormat="1">
      <c r="A259" s="223" t="str">
        <f t="shared" si="107"/>
        <v>811041731117</v>
      </c>
      <c r="B259" s="29">
        <v>8110</v>
      </c>
      <c r="C259" s="30">
        <v>4173</v>
      </c>
      <c r="D259" s="229">
        <v>1</v>
      </c>
      <c r="E259" s="229">
        <v>1</v>
      </c>
      <c r="F259" s="229">
        <v>17</v>
      </c>
      <c r="G259" s="31" t="s">
        <v>149</v>
      </c>
      <c r="H259" s="32"/>
      <c r="I259" s="32">
        <v>0</v>
      </c>
      <c r="J259" s="32"/>
      <c r="K259" s="32"/>
      <c r="L259" s="296"/>
      <c r="N259" s="25"/>
      <c r="O259" s="25"/>
      <c r="P259" s="25"/>
      <c r="Q259" s="25"/>
      <c r="R259" s="25"/>
      <c r="S259" s="25"/>
      <c r="T259" s="25"/>
      <c r="U259" s="25"/>
    </row>
    <row r="260" spans="1:21" s="28" customFormat="1">
      <c r="A260" s="223" t="str">
        <f t="shared" si="107"/>
        <v>811041731118</v>
      </c>
      <c r="B260" s="29">
        <v>8110</v>
      </c>
      <c r="C260" s="30">
        <v>4173</v>
      </c>
      <c r="D260" s="229">
        <v>1</v>
      </c>
      <c r="E260" s="229">
        <v>1</v>
      </c>
      <c r="F260" s="229">
        <v>18</v>
      </c>
      <c r="G260" s="31" t="s">
        <v>150</v>
      </c>
      <c r="H260" s="32"/>
      <c r="I260" s="32">
        <v>0</v>
      </c>
      <c r="J260" s="32"/>
      <c r="K260" s="32"/>
      <c r="L260" s="296"/>
      <c r="N260" s="25"/>
      <c r="O260" s="25"/>
      <c r="P260" s="25"/>
      <c r="Q260" s="25"/>
      <c r="R260" s="25"/>
      <c r="S260" s="25"/>
      <c r="T260" s="25"/>
      <c r="U260" s="25"/>
    </row>
    <row r="261" spans="1:21" s="28" customFormat="1">
      <c r="A261" s="223" t="str">
        <f t="shared" si="107"/>
        <v>811041731119</v>
      </c>
      <c r="B261" s="29">
        <v>8110</v>
      </c>
      <c r="C261" s="30">
        <v>4173</v>
      </c>
      <c r="D261" s="229">
        <v>1</v>
      </c>
      <c r="E261" s="229">
        <v>1</v>
      </c>
      <c r="F261" s="229">
        <v>19</v>
      </c>
      <c r="G261" s="31" t="s">
        <v>151</v>
      </c>
      <c r="H261" s="32"/>
      <c r="I261" s="32">
        <v>0</v>
      </c>
      <c r="J261" s="32"/>
      <c r="K261" s="32"/>
      <c r="L261" s="296"/>
      <c r="N261" s="25"/>
      <c r="O261" s="25"/>
      <c r="P261" s="25"/>
      <c r="Q261" s="25"/>
      <c r="R261" s="25"/>
      <c r="S261" s="25"/>
      <c r="T261" s="25"/>
      <c r="U261" s="25"/>
    </row>
    <row r="262" spans="1:21" s="28" customFormat="1">
      <c r="A262" s="223" t="str">
        <f t="shared" si="107"/>
        <v>811041731120</v>
      </c>
      <c r="B262" s="29">
        <v>8110</v>
      </c>
      <c r="C262" s="30">
        <v>4173</v>
      </c>
      <c r="D262" s="229">
        <v>1</v>
      </c>
      <c r="E262" s="229">
        <v>1</v>
      </c>
      <c r="F262" s="229">
        <v>20</v>
      </c>
      <c r="G262" s="31" t="s">
        <v>152</v>
      </c>
      <c r="H262" s="32"/>
      <c r="I262" s="32">
        <v>0</v>
      </c>
      <c r="J262" s="32"/>
      <c r="K262" s="32"/>
      <c r="L262" s="296"/>
      <c r="N262" s="25"/>
      <c r="O262" s="25"/>
      <c r="P262" s="25"/>
      <c r="Q262" s="25"/>
      <c r="R262" s="25"/>
      <c r="S262" s="25"/>
      <c r="T262" s="25"/>
      <c r="U262" s="25"/>
    </row>
    <row r="263" spans="1:21" s="28" customFormat="1" ht="27">
      <c r="A263" s="223" t="str">
        <f t="shared" si="107"/>
        <v>811041731121</v>
      </c>
      <c r="B263" s="29">
        <v>8110</v>
      </c>
      <c r="C263" s="30">
        <v>4173</v>
      </c>
      <c r="D263" s="229">
        <v>1</v>
      </c>
      <c r="E263" s="229">
        <v>1</v>
      </c>
      <c r="F263" s="229">
        <v>21</v>
      </c>
      <c r="G263" s="31" t="s">
        <v>153</v>
      </c>
      <c r="H263" s="32"/>
      <c r="I263" s="32">
        <v>0</v>
      </c>
      <c r="J263" s="32"/>
      <c r="K263" s="32"/>
      <c r="L263" s="296"/>
      <c r="N263" s="25"/>
      <c r="O263" s="25"/>
      <c r="P263" s="25"/>
      <c r="Q263" s="25"/>
      <c r="R263" s="25"/>
      <c r="S263" s="25"/>
      <c r="T263" s="25"/>
      <c r="U263" s="25"/>
    </row>
    <row r="264" spans="1:21" s="28" customFormat="1" ht="27">
      <c r="A264" s="223" t="str">
        <f t="shared" si="107"/>
        <v>811041731122</v>
      </c>
      <c r="B264" s="29">
        <v>8110</v>
      </c>
      <c r="C264" s="30">
        <v>4173</v>
      </c>
      <c r="D264" s="229">
        <v>1</v>
      </c>
      <c r="E264" s="229">
        <v>1</v>
      </c>
      <c r="F264" s="229">
        <v>22</v>
      </c>
      <c r="G264" s="31" t="s">
        <v>154</v>
      </c>
      <c r="H264" s="32"/>
      <c r="I264" s="32">
        <v>0</v>
      </c>
      <c r="J264" s="32"/>
      <c r="K264" s="32"/>
      <c r="L264" s="296"/>
      <c r="N264" s="25"/>
      <c r="O264" s="25"/>
      <c r="P264" s="25"/>
      <c r="Q264" s="25"/>
      <c r="R264" s="25"/>
      <c r="S264" s="25"/>
      <c r="T264" s="25"/>
      <c r="U264" s="25"/>
    </row>
    <row r="265" spans="1:21" s="28" customFormat="1" ht="27">
      <c r="A265" s="223" t="str">
        <f t="shared" si="107"/>
        <v>81104174</v>
      </c>
      <c r="B265" s="262">
        <v>8110</v>
      </c>
      <c r="C265" s="263">
        <v>4174</v>
      </c>
      <c r="D265" s="264"/>
      <c r="E265" s="264"/>
      <c r="F265" s="264"/>
      <c r="G265" s="265" t="s">
        <v>1069</v>
      </c>
      <c r="H265" s="266">
        <f t="shared" ref="H265:J267" si="130">SUM(H266)</f>
        <v>0</v>
      </c>
      <c r="I265" s="266">
        <f t="shared" si="130"/>
        <v>0</v>
      </c>
      <c r="J265" s="266">
        <f t="shared" si="130"/>
        <v>0</v>
      </c>
      <c r="K265" s="266">
        <f t="shared" ref="K265:L267" si="131">SUM(K266)</f>
        <v>0</v>
      </c>
      <c r="L265" s="267">
        <f t="shared" si="131"/>
        <v>0</v>
      </c>
      <c r="N265" s="25"/>
      <c r="O265" s="25"/>
      <c r="P265" s="25"/>
      <c r="Q265" s="25"/>
      <c r="R265" s="25"/>
      <c r="S265" s="25"/>
      <c r="T265" s="25"/>
      <c r="U265" s="25"/>
    </row>
    <row r="266" spans="1:21" s="28" customFormat="1" ht="27">
      <c r="A266" s="223" t="str">
        <f t="shared" si="107"/>
        <v>811041741</v>
      </c>
      <c r="B266" s="268">
        <v>8110</v>
      </c>
      <c r="C266" s="269">
        <v>4174</v>
      </c>
      <c r="D266" s="270">
        <v>1</v>
      </c>
      <c r="E266" s="270"/>
      <c r="F266" s="270"/>
      <c r="G266" s="271" t="s">
        <v>1069</v>
      </c>
      <c r="H266" s="272">
        <f t="shared" si="130"/>
        <v>0</v>
      </c>
      <c r="I266" s="272">
        <f t="shared" si="130"/>
        <v>0</v>
      </c>
      <c r="J266" s="272">
        <f t="shared" si="130"/>
        <v>0</v>
      </c>
      <c r="K266" s="272">
        <f t="shared" si="131"/>
        <v>0</v>
      </c>
      <c r="L266" s="273">
        <f t="shared" si="131"/>
        <v>0</v>
      </c>
      <c r="N266" s="25"/>
      <c r="O266" s="25"/>
      <c r="P266" s="25"/>
      <c r="Q266" s="25"/>
      <c r="R266" s="25"/>
      <c r="S266" s="25"/>
      <c r="T266" s="25"/>
      <c r="U266" s="25"/>
    </row>
    <row r="267" spans="1:21" s="28" customFormat="1" ht="18">
      <c r="A267" s="223" t="str">
        <f t="shared" si="107"/>
        <v>8110417411</v>
      </c>
      <c r="B267" s="279">
        <v>8110</v>
      </c>
      <c r="C267" s="280">
        <v>4174</v>
      </c>
      <c r="D267" s="281">
        <v>1</v>
      </c>
      <c r="E267" s="281">
        <v>1</v>
      </c>
      <c r="F267" s="281"/>
      <c r="G267" s="277" t="s">
        <v>1069</v>
      </c>
      <c r="H267" s="278">
        <f t="shared" si="130"/>
        <v>0</v>
      </c>
      <c r="I267" s="278">
        <f t="shared" si="130"/>
        <v>0</v>
      </c>
      <c r="J267" s="278">
        <f t="shared" si="130"/>
        <v>0</v>
      </c>
      <c r="K267" s="278">
        <f t="shared" si="131"/>
        <v>0</v>
      </c>
      <c r="L267" s="295">
        <f t="shared" si="131"/>
        <v>0</v>
      </c>
      <c r="N267" s="25"/>
      <c r="O267" s="25"/>
      <c r="P267" s="25"/>
      <c r="Q267" s="25"/>
      <c r="R267" s="25"/>
      <c r="S267" s="25"/>
      <c r="T267" s="25"/>
      <c r="U267" s="25"/>
    </row>
    <row r="268" spans="1:21" s="28" customFormat="1" ht="33" customHeight="1">
      <c r="A268" s="223" t="str">
        <f t="shared" si="107"/>
        <v>81104174111</v>
      </c>
      <c r="B268" s="29">
        <v>8110</v>
      </c>
      <c r="C268" s="30">
        <v>4174</v>
      </c>
      <c r="D268" s="229">
        <v>1</v>
      </c>
      <c r="E268" s="229">
        <v>1</v>
      </c>
      <c r="F268" s="229">
        <v>1</v>
      </c>
      <c r="G268" s="31" t="s">
        <v>1069</v>
      </c>
      <c r="H268" s="32"/>
      <c r="I268" s="32"/>
      <c r="J268" s="32"/>
      <c r="K268" s="32"/>
      <c r="L268" s="296"/>
      <c r="N268" s="25"/>
      <c r="O268" s="25"/>
      <c r="P268" s="25"/>
      <c r="Q268" s="25"/>
      <c r="R268" s="25"/>
      <c r="S268" s="25"/>
      <c r="T268" s="25"/>
      <c r="U268" s="25"/>
    </row>
    <row r="269" spans="1:21" s="28" customFormat="1" ht="27">
      <c r="A269" s="223" t="str">
        <f t="shared" ref="A269:A335" si="132">B269&amp;C269&amp;D269&amp;E269&amp;F269</f>
        <v>81104175</v>
      </c>
      <c r="B269" s="262">
        <v>8110</v>
      </c>
      <c r="C269" s="263">
        <v>4175</v>
      </c>
      <c r="D269" s="264"/>
      <c r="E269" s="264"/>
      <c r="F269" s="264"/>
      <c r="G269" s="265" t="s">
        <v>1043</v>
      </c>
      <c r="H269" s="266">
        <f t="shared" ref="H269:J270" si="133">+H270</f>
        <v>0</v>
      </c>
      <c r="I269" s="266">
        <f t="shared" si="133"/>
        <v>0</v>
      </c>
      <c r="J269" s="266">
        <f t="shared" si="133"/>
        <v>0</v>
      </c>
      <c r="K269" s="266">
        <f t="shared" ref="K269:L270" si="134">+K270</f>
        <v>0</v>
      </c>
      <c r="L269" s="267">
        <f t="shared" si="134"/>
        <v>0</v>
      </c>
      <c r="N269" s="25"/>
      <c r="O269" s="25"/>
      <c r="P269" s="25"/>
      <c r="Q269" s="25"/>
      <c r="R269" s="25"/>
      <c r="S269" s="25"/>
      <c r="T269" s="25"/>
      <c r="U269" s="25"/>
    </row>
    <row r="270" spans="1:21" s="28" customFormat="1" ht="27">
      <c r="A270" s="223" t="str">
        <f t="shared" si="132"/>
        <v>811041751</v>
      </c>
      <c r="B270" s="268">
        <v>8110</v>
      </c>
      <c r="C270" s="269">
        <v>4175</v>
      </c>
      <c r="D270" s="270">
        <v>1</v>
      </c>
      <c r="E270" s="270"/>
      <c r="F270" s="270"/>
      <c r="G270" s="271" t="s">
        <v>1043</v>
      </c>
      <c r="H270" s="272">
        <f t="shared" si="133"/>
        <v>0</v>
      </c>
      <c r="I270" s="272">
        <f t="shared" si="133"/>
        <v>0</v>
      </c>
      <c r="J270" s="272">
        <f t="shared" si="133"/>
        <v>0</v>
      </c>
      <c r="K270" s="272">
        <f t="shared" si="134"/>
        <v>0</v>
      </c>
      <c r="L270" s="273">
        <f t="shared" si="134"/>
        <v>0</v>
      </c>
      <c r="N270" s="25"/>
      <c r="O270" s="25"/>
      <c r="P270" s="25"/>
      <c r="Q270" s="25"/>
      <c r="R270" s="25"/>
      <c r="S270" s="25"/>
      <c r="T270" s="25"/>
      <c r="U270" s="25"/>
    </row>
    <row r="271" spans="1:21" s="28" customFormat="1" ht="27">
      <c r="A271" s="223" t="str">
        <f t="shared" si="132"/>
        <v>8110417511</v>
      </c>
      <c r="B271" s="279">
        <v>8110</v>
      </c>
      <c r="C271" s="280">
        <v>4175</v>
      </c>
      <c r="D271" s="281">
        <v>1</v>
      </c>
      <c r="E271" s="281">
        <v>1</v>
      </c>
      <c r="F271" s="281"/>
      <c r="G271" s="277" t="s">
        <v>1043</v>
      </c>
      <c r="H271" s="278">
        <f>SUM(H272)</f>
        <v>0</v>
      </c>
      <c r="I271" s="278">
        <f>SUM(I272)</f>
        <v>0</v>
      </c>
      <c r="J271" s="278">
        <f>SUM(J272)</f>
        <v>0</v>
      </c>
      <c r="K271" s="278">
        <f t="shared" ref="K271:L271" si="135">SUM(K272)</f>
        <v>0</v>
      </c>
      <c r="L271" s="295">
        <f t="shared" si="135"/>
        <v>0</v>
      </c>
      <c r="N271" s="25"/>
      <c r="O271" s="25"/>
      <c r="P271" s="25"/>
      <c r="Q271" s="25"/>
      <c r="R271" s="25"/>
      <c r="S271" s="25"/>
      <c r="T271" s="25"/>
      <c r="U271" s="25"/>
    </row>
    <row r="272" spans="1:21" s="28" customFormat="1" ht="33" customHeight="1">
      <c r="A272" s="223" t="str">
        <f t="shared" si="132"/>
        <v>81104175111</v>
      </c>
      <c r="B272" s="219">
        <v>8110</v>
      </c>
      <c r="C272" s="220">
        <v>4175</v>
      </c>
      <c r="D272" s="237">
        <v>1</v>
      </c>
      <c r="E272" s="237">
        <v>1</v>
      </c>
      <c r="F272" s="237">
        <v>1</v>
      </c>
      <c r="G272" s="221" t="s">
        <v>1043</v>
      </c>
      <c r="H272" s="218"/>
      <c r="I272" s="218"/>
      <c r="J272" s="218"/>
      <c r="K272" s="218"/>
      <c r="L272" s="310"/>
      <c r="N272" s="25"/>
      <c r="O272" s="25"/>
      <c r="P272" s="25"/>
      <c r="Q272" s="25"/>
      <c r="R272" s="25"/>
      <c r="S272" s="25"/>
      <c r="T272" s="25"/>
      <c r="U272" s="25"/>
    </row>
    <row r="273" spans="1:21" s="28" customFormat="1" ht="27">
      <c r="A273" s="223" t="str">
        <f t="shared" si="132"/>
        <v>81104176</v>
      </c>
      <c r="B273" s="262">
        <v>8110</v>
      </c>
      <c r="C273" s="263">
        <v>4176</v>
      </c>
      <c r="D273" s="264"/>
      <c r="E273" s="264"/>
      <c r="F273" s="264"/>
      <c r="G273" s="265" t="s">
        <v>1044</v>
      </c>
      <c r="H273" s="266">
        <f t="shared" ref="H273:J274" si="136">+H274</f>
        <v>0</v>
      </c>
      <c r="I273" s="266">
        <f t="shared" si="136"/>
        <v>0</v>
      </c>
      <c r="J273" s="266">
        <f t="shared" si="136"/>
        <v>0</v>
      </c>
      <c r="K273" s="266">
        <f t="shared" ref="K273:L274" si="137">+K274</f>
        <v>0</v>
      </c>
      <c r="L273" s="267">
        <f t="shared" si="137"/>
        <v>0</v>
      </c>
      <c r="N273" s="25"/>
      <c r="O273" s="25"/>
      <c r="P273" s="25"/>
      <c r="Q273" s="25"/>
      <c r="R273" s="25"/>
      <c r="S273" s="25"/>
      <c r="T273" s="25"/>
      <c r="U273" s="25"/>
    </row>
    <row r="274" spans="1:21" s="28" customFormat="1" ht="27">
      <c r="A274" s="223" t="str">
        <f t="shared" si="132"/>
        <v>811041761</v>
      </c>
      <c r="B274" s="268">
        <v>8110</v>
      </c>
      <c r="C274" s="269">
        <v>4176</v>
      </c>
      <c r="D274" s="270">
        <v>1</v>
      </c>
      <c r="E274" s="270"/>
      <c r="F274" s="270"/>
      <c r="G274" s="271" t="s">
        <v>1044</v>
      </c>
      <c r="H274" s="272">
        <f t="shared" si="136"/>
        <v>0</v>
      </c>
      <c r="I274" s="272">
        <f t="shared" si="136"/>
        <v>0</v>
      </c>
      <c r="J274" s="272">
        <f t="shared" si="136"/>
        <v>0</v>
      </c>
      <c r="K274" s="272">
        <f t="shared" si="137"/>
        <v>0</v>
      </c>
      <c r="L274" s="273">
        <f t="shared" si="137"/>
        <v>0</v>
      </c>
      <c r="N274" s="25"/>
      <c r="O274" s="25"/>
      <c r="P274" s="25"/>
      <c r="Q274" s="25"/>
      <c r="R274" s="25"/>
      <c r="S274" s="25"/>
      <c r="T274" s="25"/>
      <c r="U274" s="25"/>
    </row>
    <row r="275" spans="1:21" s="28" customFormat="1" ht="27">
      <c r="A275" s="223" t="str">
        <f t="shared" si="132"/>
        <v>8110417611</v>
      </c>
      <c r="B275" s="279">
        <v>8110</v>
      </c>
      <c r="C275" s="280">
        <v>4176</v>
      </c>
      <c r="D275" s="281">
        <v>1</v>
      </c>
      <c r="E275" s="281">
        <v>1</v>
      </c>
      <c r="F275" s="281"/>
      <c r="G275" s="277" t="s">
        <v>1044</v>
      </c>
      <c r="H275" s="278">
        <f>SUM(H276)</f>
        <v>0</v>
      </c>
      <c r="I275" s="278">
        <f>SUM(I276)</f>
        <v>0</v>
      </c>
      <c r="J275" s="278">
        <f>SUM(J276)</f>
        <v>0</v>
      </c>
      <c r="K275" s="278">
        <f t="shared" ref="K275:L275" si="138">SUM(K276)</f>
        <v>0</v>
      </c>
      <c r="L275" s="295">
        <f t="shared" si="138"/>
        <v>0</v>
      </c>
      <c r="N275" s="25"/>
      <c r="O275" s="25"/>
      <c r="P275" s="25"/>
      <c r="Q275" s="25"/>
      <c r="R275" s="25"/>
      <c r="S275" s="25"/>
      <c r="T275" s="25"/>
      <c r="U275" s="25"/>
    </row>
    <row r="276" spans="1:21" s="28" customFormat="1" ht="33" customHeight="1">
      <c r="A276" s="223" t="str">
        <f t="shared" si="132"/>
        <v>81104176111</v>
      </c>
      <c r="B276" s="219">
        <v>8110</v>
      </c>
      <c r="C276" s="220">
        <v>4176</v>
      </c>
      <c r="D276" s="237">
        <v>1</v>
      </c>
      <c r="E276" s="237">
        <v>1</v>
      </c>
      <c r="F276" s="237">
        <v>1</v>
      </c>
      <c r="G276" s="221" t="s">
        <v>1044</v>
      </c>
      <c r="H276" s="218"/>
      <c r="I276" s="218"/>
      <c r="J276" s="218"/>
      <c r="K276" s="218"/>
      <c r="L276" s="310"/>
      <c r="N276" s="25"/>
      <c r="O276" s="25"/>
      <c r="P276" s="25"/>
      <c r="Q276" s="25"/>
      <c r="R276" s="25"/>
      <c r="S276" s="25"/>
      <c r="T276" s="25"/>
      <c r="U276" s="25"/>
    </row>
    <row r="277" spans="1:21" s="28" customFormat="1" ht="27">
      <c r="A277" s="223" t="str">
        <f t="shared" si="132"/>
        <v>81104177</v>
      </c>
      <c r="B277" s="262">
        <v>8110</v>
      </c>
      <c r="C277" s="263">
        <v>4177</v>
      </c>
      <c r="D277" s="264"/>
      <c r="E277" s="264"/>
      <c r="F277" s="264"/>
      <c r="G277" s="265" t="s">
        <v>1045</v>
      </c>
      <c r="H277" s="266">
        <f t="shared" ref="H277:J278" si="139">+H278</f>
        <v>0</v>
      </c>
      <c r="I277" s="266">
        <f t="shared" si="139"/>
        <v>0</v>
      </c>
      <c r="J277" s="266">
        <f t="shared" si="139"/>
        <v>0</v>
      </c>
      <c r="K277" s="266">
        <f t="shared" ref="K277:L278" si="140">+K278</f>
        <v>0</v>
      </c>
      <c r="L277" s="267">
        <f t="shared" si="140"/>
        <v>0</v>
      </c>
      <c r="N277" s="25"/>
      <c r="O277" s="25"/>
      <c r="P277" s="25"/>
      <c r="Q277" s="25"/>
      <c r="R277" s="25"/>
      <c r="S277" s="25"/>
      <c r="T277" s="25"/>
      <c r="U277" s="25"/>
    </row>
    <row r="278" spans="1:21" s="28" customFormat="1" ht="27">
      <c r="A278" s="223" t="str">
        <f t="shared" si="132"/>
        <v>811041771</v>
      </c>
      <c r="B278" s="268">
        <v>8110</v>
      </c>
      <c r="C278" s="269">
        <v>4177</v>
      </c>
      <c r="D278" s="270">
        <v>1</v>
      </c>
      <c r="E278" s="270"/>
      <c r="F278" s="270"/>
      <c r="G278" s="271" t="s">
        <v>1045</v>
      </c>
      <c r="H278" s="272">
        <f t="shared" si="139"/>
        <v>0</v>
      </c>
      <c r="I278" s="272">
        <f t="shared" si="139"/>
        <v>0</v>
      </c>
      <c r="J278" s="272">
        <f t="shared" si="139"/>
        <v>0</v>
      </c>
      <c r="K278" s="272">
        <f t="shared" si="140"/>
        <v>0</v>
      </c>
      <c r="L278" s="273">
        <f t="shared" si="140"/>
        <v>0</v>
      </c>
      <c r="N278" s="25"/>
      <c r="O278" s="25"/>
      <c r="P278" s="25"/>
      <c r="Q278" s="25"/>
      <c r="R278" s="25"/>
      <c r="S278" s="25"/>
      <c r="T278" s="25"/>
      <c r="U278" s="25"/>
    </row>
    <row r="279" spans="1:21" s="28" customFormat="1" ht="18">
      <c r="A279" s="223" t="str">
        <f t="shared" si="132"/>
        <v>8110417711</v>
      </c>
      <c r="B279" s="279">
        <v>8110</v>
      </c>
      <c r="C279" s="280">
        <v>4177</v>
      </c>
      <c r="D279" s="281">
        <v>1</v>
      </c>
      <c r="E279" s="281">
        <v>1</v>
      </c>
      <c r="F279" s="281"/>
      <c r="G279" s="277" t="s">
        <v>1045</v>
      </c>
      <c r="H279" s="278">
        <f>SUM(H280)</f>
        <v>0</v>
      </c>
      <c r="I279" s="278">
        <f>SUM(I280)</f>
        <v>0</v>
      </c>
      <c r="J279" s="278">
        <f>SUM(J280)</f>
        <v>0</v>
      </c>
      <c r="K279" s="278">
        <f t="shared" ref="K279:L279" si="141">SUM(K280)</f>
        <v>0</v>
      </c>
      <c r="L279" s="295">
        <f t="shared" si="141"/>
        <v>0</v>
      </c>
      <c r="N279" s="25"/>
      <c r="O279" s="25"/>
      <c r="P279" s="25"/>
      <c r="Q279" s="25"/>
      <c r="R279" s="25"/>
      <c r="S279" s="25"/>
      <c r="T279" s="25"/>
      <c r="U279" s="25"/>
    </row>
    <row r="280" spans="1:21" s="28" customFormat="1" ht="33" customHeight="1">
      <c r="A280" s="223" t="str">
        <f t="shared" si="132"/>
        <v>81104177111</v>
      </c>
      <c r="B280" s="219">
        <v>8110</v>
      </c>
      <c r="C280" s="220">
        <v>4177</v>
      </c>
      <c r="D280" s="237">
        <v>1</v>
      </c>
      <c r="E280" s="237">
        <v>1</v>
      </c>
      <c r="F280" s="237">
        <v>1</v>
      </c>
      <c r="G280" s="221" t="s">
        <v>1045</v>
      </c>
      <c r="H280" s="218"/>
      <c r="I280" s="218"/>
      <c r="J280" s="218"/>
      <c r="K280" s="218"/>
      <c r="L280" s="310"/>
      <c r="N280" s="25"/>
      <c r="O280" s="25"/>
      <c r="P280" s="25"/>
      <c r="Q280" s="25"/>
      <c r="R280" s="25"/>
      <c r="S280" s="25"/>
      <c r="T280" s="25"/>
      <c r="U280" s="25"/>
    </row>
    <row r="281" spans="1:21" s="28" customFormat="1" ht="18">
      <c r="A281" s="223" t="str">
        <f t="shared" si="132"/>
        <v>81104178</v>
      </c>
      <c r="B281" s="262">
        <v>8110</v>
      </c>
      <c r="C281" s="263">
        <v>4178</v>
      </c>
      <c r="D281" s="264"/>
      <c r="E281" s="264"/>
      <c r="F281" s="264"/>
      <c r="G281" s="265" t="s">
        <v>1046</v>
      </c>
      <c r="H281" s="266">
        <f t="shared" ref="H281:J282" si="142">+H282</f>
        <v>0</v>
      </c>
      <c r="I281" s="266">
        <f t="shared" si="142"/>
        <v>0</v>
      </c>
      <c r="J281" s="266">
        <f t="shared" si="142"/>
        <v>0</v>
      </c>
      <c r="K281" s="266">
        <f t="shared" ref="K281:L282" si="143">+K282</f>
        <v>0</v>
      </c>
      <c r="L281" s="267">
        <f t="shared" si="143"/>
        <v>0</v>
      </c>
      <c r="N281" s="25"/>
      <c r="O281" s="25"/>
      <c r="P281" s="25"/>
      <c r="Q281" s="25"/>
      <c r="R281" s="25"/>
      <c r="S281" s="25"/>
      <c r="T281" s="25"/>
      <c r="U281" s="25"/>
    </row>
    <row r="282" spans="1:21" s="28" customFormat="1" ht="18">
      <c r="A282" s="223" t="str">
        <f t="shared" si="132"/>
        <v>811041781</v>
      </c>
      <c r="B282" s="268">
        <v>8110</v>
      </c>
      <c r="C282" s="269">
        <v>4178</v>
      </c>
      <c r="D282" s="270">
        <v>1</v>
      </c>
      <c r="E282" s="270"/>
      <c r="F282" s="270"/>
      <c r="G282" s="271" t="s">
        <v>1046</v>
      </c>
      <c r="H282" s="272">
        <f t="shared" si="142"/>
        <v>0</v>
      </c>
      <c r="I282" s="272">
        <f t="shared" si="142"/>
        <v>0</v>
      </c>
      <c r="J282" s="272">
        <f t="shared" si="142"/>
        <v>0</v>
      </c>
      <c r="K282" s="272">
        <f t="shared" si="143"/>
        <v>0</v>
      </c>
      <c r="L282" s="273">
        <f t="shared" si="143"/>
        <v>0</v>
      </c>
      <c r="N282" s="25"/>
      <c r="O282" s="25"/>
      <c r="P282" s="25"/>
      <c r="Q282" s="25"/>
      <c r="R282" s="25"/>
      <c r="S282" s="25"/>
      <c r="T282" s="25"/>
      <c r="U282" s="25"/>
    </row>
    <row r="283" spans="1:21" s="28" customFormat="1" ht="18">
      <c r="A283" s="223" t="str">
        <f t="shared" si="132"/>
        <v>8110417811</v>
      </c>
      <c r="B283" s="279">
        <v>8110</v>
      </c>
      <c r="C283" s="280">
        <v>4178</v>
      </c>
      <c r="D283" s="281">
        <v>1</v>
      </c>
      <c r="E283" s="281">
        <v>1</v>
      </c>
      <c r="F283" s="281"/>
      <c r="G283" s="277" t="s">
        <v>1046</v>
      </c>
      <c r="H283" s="278">
        <f>SUM(H284)</f>
        <v>0</v>
      </c>
      <c r="I283" s="278">
        <f>SUM(I284)</f>
        <v>0</v>
      </c>
      <c r="J283" s="278">
        <f>SUM(J284)</f>
        <v>0</v>
      </c>
      <c r="K283" s="278">
        <f t="shared" ref="K283:L283" si="144">SUM(K284)</f>
        <v>0</v>
      </c>
      <c r="L283" s="295">
        <f t="shared" si="144"/>
        <v>0</v>
      </c>
      <c r="N283" s="25"/>
      <c r="O283" s="25"/>
      <c r="P283" s="25"/>
      <c r="Q283" s="25"/>
      <c r="R283" s="25"/>
      <c r="S283" s="25"/>
      <c r="T283" s="25"/>
      <c r="U283" s="25"/>
    </row>
    <row r="284" spans="1:21" s="28" customFormat="1" ht="33" customHeight="1">
      <c r="A284" s="223" t="str">
        <f t="shared" si="132"/>
        <v>81104178111</v>
      </c>
      <c r="B284" s="219">
        <v>8110</v>
      </c>
      <c r="C284" s="220">
        <v>4178</v>
      </c>
      <c r="D284" s="237">
        <v>1</v>
      </c>
      <c r="E284" s="237">
        <v>1</v>
      </c>
      <c r="F284" s="237">
        <v>1</v>
      </c>
      <c r="G284" s="221" t="s">
        <v>1046</v>
      </c>
      <c r="H284" s="218"/>
      <c r="I284" s="218"/>
      <c r="J284" s="218"/>
      <c r="K284" s="218"/>
      <c r="L284" s="310"/>
      <c r="N284" s="25"/>
      <c r="O284" s="25"/>
      <c r="P284" s="25"/>
      <c r="Q284" s="25"/>
      <c r="R284" s="25"/>
      <c r="S284" s="25"/>
      <c r="T284" s="25"/>
      <c r="U284" s="25"/>
    </row>
    <row r="285" spans="1:21" s="28" customFormat="1" ht="19.5" customHeight="1">
      <c r="A285" s="223" t="str">
        <f t="shared" si="132"/>
        <v>Subtotal (7)</v>
      </c>
      <c r="B285" s="303" t="s">
        <v>1109</v>
      </c>
      <c r="C285" s="304"/>
      <c r="D285" s="236"/>
      <c r="E285" s="236"/>
      <c r="F285" s="236"/>
      <c r="G285" s="35"/>
      <c r="H285" s="26">
        <f>+H232+H236+H240+H265+H269+H273+H277+H281</f>
        <v>0</v>
      </c>
      <c r="I285" s="26">
        <f>+I232+I236+I240+I265+I269+I273+I277+I281</f>
        <v>611392</v>
      </c>
      <c r="J285" s="26">
        <f>+J232+J236+J240+J265+J269+J273+J277+J281</f>
        <v>0</v>
      </c>
      <c r="K285" s="26">
        <f t="shared" ref="K285:L285" si="145">+K232+K236+K240+K265+K269+K273+K277+K281</f>
        <v>0</v>
      </c>
      <c r="L285" s="27">
        <f t="shared" si="145"/>
        <v>0</v>
      </c>
      <c r="N285" s="25"/>
      <c r="O285" s="25"/>
      <c r="P285" s="25"/>
      <c r="Q285" s="25"/>
      <c r="R285" s="25"/>
      <c r="S285" s="25"/>
      <c r="T285" s="25"/>
      <c r="U285" s="25"/>
    </row>
    <row r="286" spans="1:21" s="28" customFormat="1" ht="46.5" customHeight="1">
      <c r="A286" s="223" t="str">
        <f t="shared" si="132"/>
        <v>81104200</v>
      </c>
      <c r="B286" s="244">
        <v>8110</v>
      </c>
      <c r="C286" s="245">
        <v>4200</v>
      </c>
      <c r="D286" s="246"/>
      <c r="E286" s="246"/>
      <c r="F286" s="246"/>
      <c r="G286" s="247" t="s">
        <v>1047</v>
      </c>
      <c r="H286" s="257">
        <f>+H287+H360</f>
        <v>0</v>
      </c>
      <c r="I286" s="257">
        <f>+I287+I360</f>
        <v>0</v>
      </c>
      <c r="J286" s="257">
        <f>+J287+J360</f>
        <v>0</v>
      </c>
      <c r="K286" s="257">
        <f t="shared" ref="K286:L286" si="146">+K287+K360</f>
        <v>0</v>
      </c>
      <c r="L286" s="258">
        <f t="shared" si="146"/>
        <v>0</v>
      </c>
      <c r="N286" s="25"/>
      <c r="O286" s="25"/>
      <c r="P286" s="25"/>
      <c r="Q286" s="25"/>
      <c r="R286" s="25"/>
      <c r="S286" s="25"/>
      <c r="T286" s="25"/>
      <c r="U286" s="25"/>
    </row>
    <row r="287" spans="1:21" s="28" customFormat="1" ht="21" customHeight="1">
      <c r="A287" s="223" t="str">
        <f t="shared" si="132"/>
        <v>81104210</v>
      </c>
      <c r="B287" s="238">
        <v>8110</v>
      </c>
      <c r="C287" s="239">
        <v>4210</v>
      </c>
      <c r="D287" s="240"/>
      <c r="E287" s="240"/>
      <c r="F287" s="240"/>
      <c r="G287" s="241" t="s">
        <v>1062</v>
      </c>
      <c r="H287" s="242">
        <f>+H288+H317+H325+H329+H334</f>
        <v>0</v>
      </c>
      <c r="I287" s="242">
        <f>+I288+I317+I325+I329+I334</f>
        <v>0</v>
      </c>
      <c r="J287" s="242">
        <f>+J288+J317+J325+J329+J334</f>
        <v>0</v>
      </c>
      <c r="K287" s="242">
        <f t="shared" ref="K287:L287" si="147">+K288+K317+K325+K329+K334</f>
        <v>0</v>
      </c>
      <c r="L287" s="243">
        <f t="shared" si="147"/>
        <v>0</v>
      </c>
      <c r="N287" s="25"/>
      <c r="O287" s="25"/>
      <c r="P287" s="25"/>
      <c r="Q287" s="25"/>
      <c r="R287" s="25"/>
      <c r="S287" s="25"/>
      <c r="T287" s="25"/>
      <c r="U287" s="25"/>
    </row>
    <row r="288" spans="1:21" s="28" customFormat="1">
      <c r="A288" s="223" t="str">
        <f t="shared" si="132"/>
        <v>81104211</v>
      </c>
      <c r="B288" s="262">
        <v>8110</v>
      </c>
      <c r="C288" s="263">
        <v>4211</v>
      </c>
      <c r="D288" s="264"/>
      <c r="E288" s="264"/>
      <c r="F288" s="264"/>
      <c r="G288" s="265" t="s">
        <v>24</v>
      </c>
      <c r="H288" s="266">
        <f>SUM(H289)</f>
        <v>0</v>
      </c>
      <c r="I288" s="266">
        <f>SUM(I289)</f>
        <v>0</v>
      </c>
      <c r="J288" s="266">
        <f>SUM(J289)</f>
        <v>0</v>
      </c>
      <c r="K288" s="266">
        <f t="shared" ref="K288:L288" si="148">SUM(K289)</f>
        <v>0</v>
      </c>
      <c r="L288" s="267">
        <f t="shared" si="148"/>
        <v>0</v>
      </c>
      <c r="N288" s="25"/>
      <c r="O288" s="25"/>
      <c r="P288" s="25"/>
      <c r="Q288" s="25"/>
      <c r="R288" s="25"/>
      <c r="S288" s="25"/>
      <c r="T288" s="25"/>
      <c r="U288" s="25"/>
    </row>
    <row r="289" spans="1:21" s="28" customFormat="1">
      <c r="A289" s="223" t="str">
        <f t="shared" si="132"/>
        <v>811042111</v>
      </c>
      <c r="B289" s="268">
        <v>8110</v>
      </c>
      <c r="C289" s="269">
        <v>4211</v>
      </c>
      <c r="D289" s="270">
        <v>1</v>
      </c>
      <c r="E289" s="270"/>
      <c r="F289" s="270"/>
      <c r="G289" s="271" t="s">
        <v>24</v>
      </c>
      <c r="H289" s="272">
        <f>+H290+H303</f>
        <v>0</v>
      </c>
      <c r="I289" s="272">
        <f>+I290+I303</f>
        <v>0</v>
      </c>
      <c r="J289" s="272">
        <f>+J290+J303</f>
        <v>0</v>
      </c>
      <c r="K289" s="272">
        <f t="shared" ref="K289:L289" si="149">+K290+K303</f>
        <v>0</v>
      </c>
      <c r="L289" s="273">
        <f t="shared" si="149"/>
        <v>0</v>
      </c>
      <c r="N289" s="25"/>
      <c r="O289" s="25"/>
      <c r="P289" s="25"/>
      <c r="Q289" s="25"/>
      <c r="R289" s="25"/>
      <c r="S289" s="25"/>
      <c r="T289" s="25"/>
      <c r="U289" s="25"/>
    </row>
    <row r="290" spans="1:21" s="28" customFormat="1" ht="18">
      <c r="A290" s="223" t="str">
        <f t="shared" si="132"/>
        <v>8110421111</v>
      </c>
      <c r="B290" s="279">
        <v>8110</v>
      </c>
      <c r="C290" s="280">
        <v>4211</v>
      </c>
      <c r="D290" s="281">
        <v>1</v>
      </c>
      <c r="E290" s="281">
        <v>1</v>
      </c>
      <c r="F290" s="281"/>
      <c r="G290" s="277" t="s">
        <v>1048</v>
      </c>
      <c r="H290" s="278">
        <f>SUM(H291:H302)</f>
        <v>0</v>
      </c>
      <c r="I290" s="278">
        <f>SUM(I291:I302)</f>
        <v>0</v>
      </c>
      <c r="J290" s="278">
        <f>SUM(J291:J302)</f>
        <v>0</v>
      </c>
      <c r="K290" s="278">
        <f t="shared" ref="K290:L290" si="150">SUM(K291:K302)</f>
        <v>0</v>
      </c>
      <c r="L290" s="295">
        <f t="shared" si="150"/>
        <v>0</v>
      </c>
      <c r="N290" s="25"/>
      <c r="O290" s="25"/>
      <c r="P290" s="25"/>
      <c r="Q290" s="25"/>
      <c r="R290" s="25"/>
      <c r="S290" s="25"/>
      <c r="T290" s="25"/>
      <c r="U290" s="25"/>
    </row>
    <row r="291" spans="1:21" s="28" customFormat="1">
      <c r="A291" s="223" t="str">
        <f t="shared" si="132"/>
        <v>81104211111</v>
      </c>
      <c r="B291" s="29">
        <v>8110</v>
      </c>
      <c r="C291" s="30">
        <v>4211</v>
      </c>
      <c r="D291" s="229">
        <v>1</v>
      </c>
      <c r="E291" s="229">
        <v>1</v>
      </c>
      <c r="F291" s="229">
        <v>1</v>
      </c>
      <c r="G291" s="31" t="s">
        <v>155</v>
      </c>
      <c r="H291" s="32"/>
      <c r="I291" s="32"/>
      <c r="J291" s="32"/>
      <c r="K291" s="32"/>
      <c r="L291" s="296"/>
      <c r="N291" s="25"/>
      <c r="O291" s="25"/>
      <c r="P291" s="25"/>
      <c r="Q291" s="25"/>
      <c r="R291" s="25"/>
      <c r="S291" s="25"/>
      <c r="T291" s="25"/>
      <c r="U291" s="25"/>
    </row>
    <row r="292" spans="1:21" s="28" customFormat="1">
      <c r="A292" s="223" t="str">
        <f t="shared" si="132"/>
        <v>81104211112</v>
      </c>
      <c r="B292" s="29">
        <v>8110</v>
      </c>
      <c r="C292" s="30">
        <v>4211</v>
      </c>
      <c r="D292" s="229">
        <v>1</v>
      </c>
      <c r="E292" s="229">
        <v>1</v>
      </c>
      <c r="F292" s="229">
        <v>2</v>
      </c>
      <c r="G292" s="31" t="s">
        <v>815</v>
      </c>
      <c r="H292" s="32"/>
      <c r="I292" s="32"/>
      <c r="J292" s="32"/>
      <c r="K292" s="32"/>
      <c r="L292" s="296"/>
      <c r="N292" s="25"/>
      <c r="O292" s="25"/>
      <c r="P292" s="25"/>
      <c r="Q292" s="25"/>
      <c r="R292" s="25"/>
      <c r="S292" s="25"/>
      <c r="T292" s="25"/>
      <c r="U292" s="25"/>
    </row>
    <row r="293" spans="1:21" s="28" customFormat="1">
      <c r="A293" s="223" t="str">
        <f t="shared" si="132"/>
        <v>81104211113</v>
      </c>
      <c r="B293" s="29">
        <v>8110</v>
      </c>
      <c r="C293" s="30">
        <v>4211</v>
      </c>
      <c r="D293" s="229">
        <v>1</v>
      </c>
      <c r="E293" s="229">
        <v>1</v>
      </c>
      <c r="F293" s="229">
        <v>3</v>
      </c>
      <c r="G293" s="31" t="s">
        <v>156</v>
      </c>
      <c r="H293" s="32"/>
      <c r="I293" s="32"/>
      <c r="J293" s="32"/>
      <c r="K293" s="32"/>
      <c r="L293" s="296"/>
      <c r="N293" s="25"/>
      <c r="O293" s="25"/>
      <c r="P293" s="25"/>
      <c r="Q293" s="25"/>
      <c r="R293" s="25"/>
      <c r="S293" s="25"/>
      <c r="T293" s="25"/>
      <c r="U293" s="25"/>
    </row>
    <row r="294" spans="1:21" s="28" customFormat="1">
      <c r="A294" s="223" t="str">
        <f t="shared" si="132"/>
        <v>81104211114</v>
      </c>
      <c r="B294" s="29">
        <v>8110</v>
      </c>
      <c r="C294" s="30">
        <v>4211</v>
      </c>
      <c r="D294" s="229">
        <v>1</v>
      </c>
      <c r="E294" s="229">
        <v>1</v>
      </c>
      <c r="F294" s="229">
        <v>4</v>
      </c>
      <c r="G294" s="31" t="s">
        <v>8</v>
      </c>
      <c r="H294" s="32"/>
      <c r="I294" s="32"/>
      <c r="J294" s="32"/>
      <c r="K294" s="32"/>
      <c r="L294" s="296"/>
      <c r="N294" s="25"/>
      <c r="O294" s="25"/>
      <c r="P294" s="25"/>
      <c r="Q294" s="25"/>
      <c r="R294" s="25"/>
      <c r="S294" s="25"/>
      <c r="T294" s="25"/>
      <c r="U294" s="25"/>
    </row>
    <row r="295" spans="1:21" s="28" customFormat="1">
      <c r="A295" s="223" t="str">
        <f t="shared" si="132"/>
        <v>81104211115</v>
      </c>
      <c r="B295" s="29">
        <v>8110</v>
      </c>
      <c r="C295" s="30">
        <v>4211</v>
      </c>
      <c r="D295" s="229">
        <v>1</v>
      </c>
      <c r="E295" s="229">
        <v>1</v>
      </c>
      <c r="F295" s="229">
        <v>5</v>
      </c>
      <c r="G295" s="31" t="s">
        <v>1049</v>
      </c>
      <c r="H295" s="32"/>
      <c r="I295" s="32"/>
      <c r="J295" s="32"/>
      <c r="K295" s="32"/>
      <c r="L295" s="296"/>
      <c r="N295" s="25"/>
      <c r="O295" s="25"/>
      <c r="P295" s="25"/>
      <c r="Q295" s="25"/>
      <c r="R295" s="25"/>
      <c r="S295" s="25"/>
      <c r="T295" s="25"/>
      <c r="U295" s="25"/>
    </row>
    <row r="296" spans="1:21" s="28" customFormat="1">
      <c r="A296" s="223" t="str">
        <f t="shared" si="132"/>
        <v>81104211116</v>
      </c>
      <c r="B296" s="29">
        <v>8110</v>
      </c>
      <c r="C296" s="30">
        <v>4211</v>
      </c>
      <c r="D296" s="229">
        <v>1</v>
      </c>
      <c r="E296" s="229">
        <v>1</v>
      </c>
      <c r="F296" s="229">
        <v>6</v>
      </c>
      <c r="G296" s="31" t="s">
        <v>157</v>
      </c>
      <c r="H296" s="32"/>
      <c r="I296" s="32"/>
      <c r="J296" s="32"/>
      <c r="K296" s="32"/>
      <c r="L296" s="296"/>
      <c r="N296" s="25"/>
      <c r="O296" s="25"/>
      <c r="P296" s="25"/>
      <c r="Q296" s="25"/>
      <c r="R296" s="25"/>
      <c r="S296" s="25"/>
      <c r="T296" s="25"/>
      <c r="U296" s="25"/>
    </row>
    <row r="297" spans="1:21" s="28" customFormat="1">
      <c r="A297" s="223" t="str">
        <f t="shared" si="132"/>
        <v>81104211117</v>
      </c>
      <c r="B297" s="29">
        <v>8110</v>
      </c>
      <c r="C297" s="30">
        <v>4211</v>
      </c>
      <c r="D297" s="229">
        <v>1</v>
      </c>
      <c r="E297" s="229">
        <v>1</v>
      </c>
      <c r="F297" s="229">
        <v>7</v>
      </c>
      <c r="G297" s="31" t="s">
        <v>158</v>
      </c>
      <c r="H297" s="32"/>
      <c r="I297" s="32"/>
      <c r="J297" s="32"/>
      <c r="K297" s="32"/>
      <c r="L297" s="296"/>
      <c r="N297" s="25"/>
      <c r="O297" s="25"/>
      <c r="P297" s="25"/>
      <c r="Q297" s="25"/>
      <c r="R297" s="25"/>
      <c r="S297" s="25"/>
      <c r="T297" s="25"/>
      <c r="U297" s="25"/>
    </row>
    <row r="298" spans="1:21" s="28" customFormat="1" ht="18">
      <c r="A298" s="223" t="str">
        <f t="shared" si="132"/>
        <v>81104211118</v>
      </c>
      <c r="B298" s="29">
        <v>8110</v>
      </c>
      <c r="C298" s="30">
        <v>4211</v>
      </c>
      <c r="D298" s="229">
        <v>1</v>
      </c>
      <c r="E298" s="229">
        <v>1</v>
      </c>
      <c r="F298" s="229">
        <v>8</v>
      </c>
      <c r="G298" s="31" t="s">
        <v>159</v>
      </c>
      <c r="H298" s="32"/>
      <c r="I298" s="32"/>
      <c r="J298" s="32"/>
      <c r="K298" s="32"/>
      <c r="L298" s="296"/>
      <c r="N298" s="25"/>
      <c r="O298" s="25"/>
      <c r="P298" s="25"/>
      <c r="Q298" s="25"/>
      <c r="R298" s="25"/>
      <c r="S298" s="25"/>
      <c r="T298" s="25"/>
      <c r="U298" s="25"/>
    </row>
    <row r="299" spans="1:21" s="28" customFormat="1">
      <c r="A299" s="223" t="str">
        <f t="shared" si="132"/>
        <v>81104211119</v>
      </c>
      <c r="B299" s="29">
        <v>8110</v>
      </c>
      <c r="C299" s="30">
        <v>4211</v>
      </c>
      <c r="D299" s="229">
        <v>1</v>
      </c>
      <c r="E299" s="229">
        <v>1</v>
      </c>
      <c r="F299" s="229">
        <v>9</v>
      </c>
      <c r="G299" s="31" t="s">
        <v>160</v>
      </c>
      <c r="H299" s="32"/>
      <c r="I299" s="32"/>
      <c r="J299" s="32"/>
      <c r="K299" s="32"/>
      <c r="L299" s="296"/>
      <c r="N299" s="25"/>
      <c r="O299" s="25"/>
      <c r="P299" s="25"/>
      <c r="Q299" s="25"/>
      <c r="R299" s="25"/>
      <c r="S299" s="25"/>
      <c r="T299" s="25"/>
      <c r="U299" s="25"/>
    </row>
    <row r="300" spans="1:21" s="28" customFormat="1" ht="41.25" customHeight="1">
      <c r="A300" s="223" t="str">
        <f t="shared" si="132"/>
        <v>811042111110</v>
      </c>
      <c r="B300" s="29">
        <v>8110</v>
      </c>
      <c r="C300" s="30">
        <v>4211</v>
      </c>
      <c r="D300" s="229">
        <v>1</v>
      </c>
      <c r="E300" s="229">
        <v>1</v>
      </c>
      <c r="F300" s="229">
        <v>10</v>
      </c>
      <c r="G300" s="31" t="s">
        <v>169</v>
      </c>
      <c r="H300" s="32"/>
      <c r="I300" s="32"/>
      <c r="J300" s="32"/>
      <c r="K300" s="32"/>
      <c r="L300" s="296"/>
      <c r="N300" s="25"/>
      <c r="O300" s="25"/>
      <c r="P300" s="25"/>
      <c r="Q300" s="25"/>
      <c r="R300" s="25"/>
      <c r="S300" s="25"/>
      <c r="T300" s="25"/>
      <c r="U300" s="25"/>
    </row>
    <row r="301" spans="1:21" s="28" customFormat="1" ht="41.25" customHeight="1">
      <c r="A301" s="223"/>
      <c r="B301" s="29">
        <v>8110</v>
      </c>
      <c r="C301" s="30">
        <v>4211</v>
      </c>
      <c r="D301" s="229">
        <v>1</v>
      </c>
      <c r="E301" s="229">
        <v>1</v>
      </c>
      <c r="F301" s="229">
        <v>11</v>
      </c>
      <c r="G301" s="31" t="s">
        <v>1070</v>
      </c>
      <c r="H301" s="32"/>
      <c r="I301" s="32"/>
      <c r="J301" s="32"/>
      <c r="K301" s="32"/>
      <c r="L301" s="296"/>
      <c r="N301" s="25"/>
      <c r="O301" s="25"/>
      <c r="P301" s="25"/>
      <c r="Q301" s="25"/>
      <c r="R301" s="25"/>
      <c r="S301" s="25"/>
      <c r="T301" s="25"/>
      <c r="U301" s="25"/>
    </row>
    <row r="302" spans="1:21" s="28" customFormat="1" ht="41.25" customHeight="1">
      <c r="A302" s="223"/>
      <c r="B302" s="29">
        <v>8110</v>
      </c>
      <c r="C302" s="30">
        <v>4211</v>
      </c>
      <c r="D302" s="229">
        <v>1</v>
      </c>
      <c r="E302" s="229">
        <v>1</v>
      </c>
      <c r="F302" s="229">
        <v>12</v>
      </c>
      <c r="G302" s="31" t="s">
        <v>1071</v>
      </c>
      <c r="H302" s="32"/>
      <c r="I302" s="32"/>
      <c r="J302" s="32"/>
      <c r="K302" s="32"/>
      <c r="L302" s="296"/>
      <c r="N302" s="25"/>
      <c r="O302" s="25"/>
      <c r="P302" s="25"/>
      <c r="Q302" s="25"/>
      <c r="R302" s="25"/>
      <c r="S302" s="25"/>
      <c r="T302" s="25"/>
      <c r="U302" s="25"/>
    </row>
    <row r="303" spans="1:21" s="28" customFormat="1" ht="18">
      <c r="A303" s="223" t="str">
        <f t="shared" si="132"/>
        <v>8110421112</v>
      </c>
      <c r="B303" s="279">
        <v>8110</v>
      </c>
      <c r="C303" s="280">
        <v>4211</v>
      </c>
      <c r="D303" s="281">
        <v>1</v>
      </c>
      <c r="E303" s="281">
        <v>2</v>
      </c>
      <c r="F303" s="281"/>
      <c r="G303" s="277" t="s">
        <v>1072</v>
      </c>
      <c r="H303" s="278">
        <f>SUM(H304:H316)</f>
        <v>0</v>
      </c>
      <c r="I303" s="278">
        <f>SUM(I304:I316)</f>
        <v>0</v>
      </c>
      <c r="J303" s="278">
        <f>SUM(J304:J316)</f>
        <v>0</v>
      </c>
      <c r="K303" s="278">
        <f t="shared" ref="K303:L303" si="151">SUM(K304:K316)</f>
        <v>0</v>
      </c>
      <c r="L303" s="295">
        <f t="shared" si="151"/>
        <v>0</v>
      </c>
      <c r="N303" s="25"/>
      <c r="O303" s="25"/>
      <c r="P303" s="25"/>
      <c r="Q303" s="25"/>
      <c r="R303" s="25"/>
      <c r="S303" s="25"/>
      <c r="T303" s="25"/>
      <c r="U303" s="25"/>
    </row>
    <row r="304" spans="1:21" s="28" customFormat="1" ht="20.25" customHeight="1">
      <c r="A304" s="223" t="str">
        <f t="shared" si="132"/>
        <v>81104211121</v>
      </c>
      <c r="B304" s="29">
        <v>8110</v>
      </c>
      <c r="C304" s="30">
        <v>4211</v>
      </c>
      <c r="D304" s="229">
        <v>1</v>
      </c>
      <c r="E304" s="229">
        <v>2</v>
      </c>
      <c r="F304" s="229">
        <v>1</v>
      </c>
      <c r="G304" s="31" t="s">
        <v>161</v>
      </c>
      <c r="H304" s="32"/>
      <c r="I304" s="32"/>
      <c r="J304" s="32"/>
      <c r="K304" s="32"/>
      <c r="L304" s="296"/>
      <c r="N304" s="25"/>
      <c r="O304" s="25"/>
      <c r="P304" s="25"/>
      <c r="Q304" s="25"/>
      <c r="R304" s="25"/>
      <c r="S304" s="25"/>
      <c r="T304" s="25"/>
      <c r="U304" s="25"/>
    </row>
    <row r="305" spans="1:21" s="28" customFormat="1" ht="20.25" customHeight="1">
      <c r="A305" s="223" t="str">
        <f t="shared" si="132"/>
        <v>81104211122</v>
      </c>
      <c r="B305" s="29">
        <v>8110</v>
      </c>
      <c r="C305" s="30">
        <v>4211</v>
      </c>
      <c r="D305" s="229">
        <v>1</v>
      </c>
      <c r="E305" s="229">
        <v>2</v>
      </c>
      <c r="F305" s="229">
        <v>2</v>
      </c>
      <c r="G305" s="31" t="s">
        <v>162</v>
      </c>
      <c r="H305" s="32"/>
      <c r="I305" s="32"/>
      <c r="J305" s="32"/>
      <c r="K305" s="32"/>
      <c r="L305" s="296"/>
      <c r="N305" s="25"/>
      <c r="O305" s="25"/>
      <c r="P305" s="25"/>
      <c r="Q305" s="25"/>
      <c r="R305" s="25"/>
      <c r="S305" s="25"/>
      <c r="T305" s="25"/>
      <c r="U305" s="25"/>
    </row>
    <row r="306" spans="1:21" s="28" customFormat="1" ht="34.5" customHeight="1">
      <c r="A306" s="223" t="str">
        <f t="shared" si="132"/>
        <v>81104211123</v>
      </c>
      <c r="B306" s="29">
        <v>8110</v>
      </c>
      <c r="C306" s="30">
        <v>4211</v>
      </c>
      <c r="D306" s="229">
        <v>1</v>
      </c>
      <c r="E306" s="229">
        <v>2</v>
      </c>
      <c r="F306" s="229">
        <v>3</v>
      </c>
      <c r="G306" s="31" t="s">
        <v>163</v>
      </c>
      <c r="H306" s="32"/>
      <c r="I306" s="32"/>
      <c r="J306" s="32"/>
      <c r="K306" s="32"/>
      <c r="L306" s="296"/>
      <c r="N306" s="25"/>
      <c r="O306" s="25"/>
      <c r="P306" s="25"/>
      <c r="Q306" s="25"/>
      <c r="R306" s="25"/>
      <c r="S306" s="25"/>
      <c r="T306" s="25"/>
      <c r="U306" s="25"/>
    </row>
    <row r="307" spans="1:21" s="28" customFormat="1" ht="34.5" customHeight="1">
      <c r="A307" s="223" t="str">
        <f t="shared" si="132"/>
        <v>81104211124</v>
      </c>
      <c r="B307" s="29">
        <v>8110</v>
      </c>
      <c r="C307" s="30">
        <v>4211</v>
      </c>
      <c r="D307" s="229">
        <v>1</v>
      </c>
      <c r="E307" s="229">
        <v>2</v>
      </c>
      <c r="F307" s="229">
        <v>4</v>
      </c>
      <c r="G307" s="31" t="s">
        <v>1073</v>
      </c>
      <c r="H307" s="32"/>
      <c r="I307" s="32"/>
      <c r="J307" s="32"/>
      <c r="K307" s="32"/>
      <c r="L307" s="296"/>
      <c r="N307" s="25"/>
      <c r="O307" s="25"/>
      <c r="P307" s="25"/>
      <c r="Q307" s="25"/>
      <c r="R307" s="25"/>
      <c r="S307" s="25"/>
      <c r="T307" s="25"/>
      <c r="U307" s="25"/>
    </row>
    <row r="308" spans="1:21" s="28" customFormat="1" ht="34.5" customHeight="1">
      <c r="A308" s="223" t="str">
        <f t="shared" si="132"/>
        <v>81104211125</v>
      </c>
      <c r="B308" s="29">
        <v>8110</v>
      </c>
      <c r="C308" s="30">
        <v>4211</v>
      </c>
      <c r="D308" s="229">
        <v>1</v>
      </c>
      <c r="E308" s="229">
        <v>2</v>
      </c>
      <c r="F308" s="229">
        <v>5</v>
      </c>
      <c r="G308" s="31" t="s">
        <v>5</v>
      </c>
      <c r="H308" s="32"/>
      <c r="I308" s="32"/>
      <c r="J308" s="32"/>
      <c r="K308" s="32"/>
      <c r="L308" s="296"/>
      <c r="N308" s="25"/>
      <c r="O308" s="25"/>
      <c r="P308" s="25"/>
      <c r="Q308" s="25"/>
      <c r="R308" s="25"/>
      <c r="S308" s="25"/>
      <c r="T308" s="25"/>
      <c r="U308" s="25"/>
    </row>
    <row r="309" spans="1:21" s="28" customFormat="1" ht="34.5" customHeight="1">
      <c r="A309" s="223" t="str">
        <f t="shared" si="132"/>
        <v>81104211126</v>
      </c>
      <c r="B309" s="29">
        <v>8110</v>
      </c>
      <c r="C309" s="30">
        <v>4211</v>
      </c>
      <c r="D309" s="229">
        <v>1</v>
      </c>
      <c r="E309" s="229">
        <v>2</v>
      </c>
      <c r="F309" s="229">
        <v>6</v>
      </c>
      <c r="G309" s="31" t="s">
        <v>4</v>
      </c>
      <c r="H309" s="32"/>
      <c r="I309" s="32"/>
      <c r="J309" s="32"/>
      <c r="K309" s="32"/>
      <c r="L309" s="296"/>
      <c r="N309" s="25"/>
      <c r="O309" s="25"/>
      <c r="P309" s="25"/>
      <c r="Q309" s="25"/>
      <c r="R309" s="25"/>
      <c r="S309" s="25"/>
      <c r="T309" s="25"/>
      <c r="U309" s="25"/>
    </row>
    <row r="310" spans="1:21" s="28" customFormat="1" ht="34.5" customHeight="1">
      <c r="A310" s="223" t="str">
        <f t="shared" si="132"/>
        <v>81104211127</v>
      </c>
      <c r="B310" s="29">
        <v>8110</v>
      </c>
      <c r="C310" s="30">
        <v>4211</v>
      </c>
      <c r="D310" s="229">
        <v>1</v>
      </c>
      <c r="E310" s="229">
        <v>2</v>
      </c>
      <c r="F310" s="229">
        <v>7</v>
      </c>
      <c r="G310" s="31" t="s">
        <v>6</v>
      </c>
      <c r="H310" s="32"/>
      <c r="I310" s="32"/>
      <c r="J310" s="32"/>
      <c r="K310" s="32"/>
      <c r="L310" s="296"/>
      <c r="N310" s="25"/>
      <c r="O310" s="25"/>
      <c r="P310" s="25"/>
      <c r="Q310" s="25"/>
      <c r="R310" s="25"/>
      <c r="S310" s="25"/>
      <c r="T310" s="25"/>
      <c r="U310" s="25"/>
    </row>
    <row r="311" spans="1:21" s="28" customFormat="1" ht="34.5" customHeight="1">
      <c r="A311" s="223" t="str">
        <f t="shared" si="132"/>
        <v>81104211128</v>
      </c>
      <c r="B311" s="29">
        <v>8110</v>
      </c>
      <c r="C311" s="30">
        <v>4211</v>
      </c>
      <c r="D311" s="229">
        <v>1</v>
      </c>
      <c r="E311" s="229">
        <v>2</v>
      </c>
      <c r="F311" s="229">
        <v>8</v>
      </c>
      <c r="G311" s="31" t="s">
        <v>7</v>
      </c>
      <c r="H311" s="32"/>
      <c r="I311" s="32"/>
      <c r="J311" s="32"/>
      <c r="K311" s="32"/>
      <c r="L311" s="296"/>
      <c r="N311" s="25"/>
      <c r="O311" s="25"/>
      <c r="P311" s="25"/>
      <c r="Q311" s="25"/>
      <c r="R311" s="25"/>
      <c r="S311" s="25"/>
      <c r="T311" s="25"/>
      <c r="U311" s="25"/>
    </row>
    <row r="312" spans="1:21" s="28" customFormat="1">
      <c r="A312" s="223" t="str">
        <f t="shared" si="132"/>
        <v>81104211129</v>
      </c>
      <c r="B312" s="29">
        <v>8110</v>
      </c>
      <c r="C312" s="30">
        <v>4211</v>
      </c>
      <c r="D312" s="229">
        <v>1</v>
      </c>
      <c r="E312" s="229">
        <v>2</v>
      </c>
      <c r="F312" s="229">
        <v>9</v>
      </c>
      <c r="G312" s="31" t="s">
        <v>168</v>
      </c>
      <c r="H312" s="32"/>
      <c r="I312" s="32"/>
      <c r="J312" s="32"/>
      <c r="K312" s="32"/>
      <c r="L312" s="296"/>
      <c r="N312" s="25"/>
      <c r="O312" s="25"/>
      <c r="P312" s="25"/>
      <c r="Q312" s="25"/>
      <c r="R312" s="25"/>
      <c r="S312" s="25"/>
      <c r="T312" s="25"/>
      <c r="U312" s="25"/>
    </row>
    <row r="313" spans="1:21" s="28" customFormat="1">
      <c r="A313" s="223" t="str">
        <f t="shared" si="132"/>
        <v>811042111210</v>
      </c>
      <c r="B313" s="29">
        <v>8110</v>
      </c>
      <c r="C313" s="30">
        <v>4211</v>
      </c>
      <c r="D313" s="229">
        <v>1</v>
      </c>
      <c r="E313" s="229">
        <v>2</v>
      </c>
      <c r="F313" s="229">
        <v>10</v>
      </c>
      <c r="G313" s="31" t="s">
        <v>165</v>
      </c>
      <c r="H313" s="32"/>
      <c r="I313" s="32"/>
      <c r="J313" s="32"/>
      <c r="K313" s="32"/>
      <c r="L313" s="296"/>
      <c r="N313" s="25"/>
      <c r="O313" s="25"/>
      <c r="P313" s="25"/>
      <c r="Q313" s="25"/>
      <c r="R313" s="25"/>
      <c r="S313" s="25"/>
      <c r="T313" s="25"/>
      <c r="U313" s="25"/>
    </row>
    <row r="314" spans="1:21" s="28" customFormat="1" ht="18">
      <c r="A314" s="223" t="str">
        <f t="shared" si="132"/>
        <v>811042111211</v>
      </c>
      <c r="B314" s="29">
        <v>8110</v>
      </c>
      <c r="C314" s="30">
        <v>4211</v>
      </c>
      <c r="D314" s="229">
        <v>1</v>
      </c>
      <c r="E314" s="229">
        <v>2</v>
      </c>
      <c r="F314" s="229">
        <v>11</v>
      </c>
      <c r="G314" s="31" t="s">
        <v>166</v>
      </c>
      <c r="H314" s="32"/>
      <c r="I314" s="32"/>
      <c r="J314" s="32"/>
      <c r="K314" s="32"/>
      <c r="L314" s="296"/>
      <c r="N314" s="25"/>
      <c r="O314" s="25"/>
      <c r="P314" s="25"/>
      <c r="Q314" s="25"/>
      <c r="R314" s="25"/>
      <c r="S314" s="25"/>
      <c r="T314" s="25"/>
      <c r="U314" s="25"/>
    </row>
    <row r="315" spans="1:21" s="28" customFormat="1">
      <c r="A315" s="223" t="str">
        <f t="shared" si="132"/>
        <v>811042111212</v>
      </c>
      <c r="B315" s="29">
        <v>8110</v>
      </c>
      <c r="C315" s="30">
        <v>4211</v>
      </c>
      <c r="D315" s="229">
        <v>1</v>
      </c>
      <c r="E315" s="229">
        <v>2</v>
      </c>
      <c r="F315" s="229">
        <v>12</v>
      </c>
      <c r="G315" s="31" t="s">
        <v>167</v>
      </c>
      <c r="H315" s="32"/>
      <c r="I315" s="32"/>
      <c r="J315" s="32"/>
      <c r="K315" s="32"/>
      <c r="L315" s="296"/>
      <c r="N315" s="25"/>
      <c r="O315" s="25"/>
      <c r="P315" s="25"/>
      <c r="Q315" s="25"/>
      <c r="R315" s="25"/>
      <c r="S315" s="25"/>
      <c r="T315" s="25"/>
      <c r="U315" s="25"/>
    </row>
    <row r="316" spans="1:21" s="28" customFormat="1" ht="35.25" customHeight="1">
      <c r="A316" s="223" t="str">
        <f t="shared" si="132"/>
        <v>811042111213</v>
      </c>
      <c r="B316" s="29">
        <v>8110</v>
      </c>
      <c r="C316" s="30">
        <v>4211</v>
      </c>
      <c r="D316" s="229">
        <v>1</v>
      </c>
      <c r="E316" s="229">
        <v>2</v>
      </c>
      <c r="F316" s="229">
        <v>13</v>
      </c>
      <c r="G316" s="31" t="s">
        <v>164</v>
      </c>
      <c r="H316" s="32"/>
      <c r="I316" s="32"/>
      <c r="J316" s="32"/>
      <c r="K316" s="32"/>
      <c r="L316" s="296"/>
      <c r="N316" s="25"/>
      <c r="O316" s="25"/>
      <c r="P316" s="25"/>
      <c r="Q316" s="25"/>
      <c r="R316" s="25"/>
      <c r="S316" s="25"/>
      <c r="T316" s="25"/>
      <c r="U316" s="25"/>
    </row>
    <row r="317" spans="1:21" s="28" customFormat="1">
      <c r="A317" s="223" t="str">
        <f t="shared" si="132"/>
        <v>81104212</v>
      </c>
      <c r="B317" s="262">
        <v>8110</v>
      </c>
      <c r="C317" s="263">
        <v>4212</v>
      </c>
      <c r="D317" s="264"/>
      <c r="E317" s="264"/>
      <c r="F317" s="264"/>
      <c r="G317" s="265" t="s">
        <v>1050</v>
      </c>
      <c r="H317" s="266">
        <f t="shared" ref="H317:J318" si="152">SUM(H318)</f>
        <v>0</v>
      </c>
      <c r="I317" s="266">
        <f t="shared" si="152"/>
        <v>0</v>
      </c>
      <c r="J317" s="266">
        <f t="shared" si="152"/>
        <v>0</v>
      </c>
      <c r="K317" s="266">
        <f t="shared" ref="K317:L318" si="153">SUM(K318)</f>
        <v>0</v>
      </c>
      <c r="L317" s="267">
        <f t="shared" si="153"/>
        <v>0</v>
      </c>
      <c r="N317" s="25"/>
      <c r="O317" s="25"/>
      <c r="P317" s="25"/>
      <c r="Q317" s="25"/>
      <c r="R317" s="25"/>
      <c r="S317" s="25"/>
      <c r="T317" s="25"/>
      <c r="U317" s="25"/>
    </row>
    <row r="318" spans="1:21" s="28" customFormat="1">
      <c r="A318" s="223" t="str">
        <f t="shared" si="132"/>
        <v>811042121</v>
      </c>
      <c r="B318" s="268">
        <v>8110</v>
      </c>
      <c r="C318" s="269">
        <v>4212</v>
      </c>
      <c r="D318" s="270">
        <v>1</v>
      </c>
      <c r="E318" s="270"/>
      <c r="F318" s="270"/>
      <c r="G318" s="271" t="s">
        <v>25</v>
      </c>
      <c r="H318" s="272">
        <f t="shared" si="152"/>
        <v>0</v>
      </c>
      <c r="I318" s="272">
        <f t="shared" si="152"/>
        <v>0</v>
      </c>
      <c r="J318" s="272">
        <f t="shared" si="152"/>
        <v>0</v>
      </c>
      <c r="K318" s="272">
        <f t="shared" si="153"/>
        <v>0</v>
      </c>
      <c r="L318" s="273">
        <f t="shared" si="153"/>
        <v>0</v>
      </c>
      <c r="N318" s="25"/>
      <c r="O318" s="25"/>
      <c r="P318" s="25"/>
      <c r="Q318" s="25"/>
      <c r="R318" s="25"/>
      <c r="S318" s="25"/>
      <c r="T318" s="25"/>
      <c r="U318" s="25"/>
    </row>
    <row r="319" spans="1:21" s="28" customFormat="1">
      <c r="A319" s="223" t="str">
        <f t="shared" si="132"/>
        <v>8110421211</v>
      </c>
      <c r="B319" s="279">
        <v>8110</v>
      </c>
      <c r="C319" s="280">
        <v>4212</v>
      </c>
      <c r="D319" s="281">
        <v>1</v>
      </c>
      <c r="E319" s="281">
        <v>1</v>
      </c>
      <c r="F319" s="281"/>
      <c r="G319" s="277" t="s">
        <v>25</v>
      </c>
      <c r="H319" s="278">
        <f>SUM(H320:H324)</f>
        <v>0</v>
      </c>
      <c r="I319" s="278">
        <f>SUM(I320:I324)</f>
        <v>0</v>
      </c>
      <c r="J319" s="278">
        <f>SUM(J320:J324)</f>
        <v>0</v>
      </c>
      <c r="K319" s="278">
        <f t="shared" ref="K319:L319" si="154">SUM(K320:K324)</f>
        <v>0</v>
      </c>
      <c r="L319" s="295">
        <f t="shared" si="154"/>
        <v>0</v>
      </c>
      <c r="N319" s="25"/>
      <c r="O319" s="25"/>
      <c r="P319" s="25"/>
      <c r="Q319" s="25"/>
      <c r="R319" s="25"/>
      <c r="S319" s="25"/>
      <c r="T319" s="25"/>
      <c r="U319" s="25"/>
    </row>
    <row r="320" spans="1:21" s="28" customFormat="1">
      <c r="A320" s="223" t="str">
        <f t="shared" si="132"/>
        <v>81104212111</v>
      </c>
      <c r="B320" s="29">
        <v>8110</v>
      </c>
      <c r="C320" s="30">
        <v>4212</v>
      </c>
      <c r="D320" s="229">
        <v>1</v>
      </c>
      <c r="E320" s="229">
        <v>1</v>
      </c>
      <c r="F320" s="229">
        <v>1</v>
      </c>
      <c r="G320" s="31" t="s">
        <v>170</v>
      </c>
      <c r="H320" s="32"/>
      <c r="I320" s="32"/>
      <c r="J320" s="32"/>
      <c r="K320" s="32"/>
      <c r="L320" s="296"/>
      <c r="N320" s="25"/>
      <c r="O320" s="25"/>
      <c r="P320" s="25"/>
      <c r="Q320" s="25"/>
      <c r="R320" s="25"/>
      <c r="S320" s="25"/>
      <c r="T320" s="25"/>
      <c r="U320" s="25"/>
    </row>
    <row r="321" spans="1:21" s="28" customFormat="1" ht="20.25" customHeight="1">
      <c r="A321" s="223" t="str">
        <f t="shared" si="132"/>
        <v>81104212112</v>
      </c>
      <c r="B321" s="29">
        <v>8110</v>
      </c>
      <c r="C321" s="30">
        <v>4212</v>
      </c>
      <c r="D321" s="229">
        <v>1</v>
      </c>
      <c r="E321" s="229">
        <v>1</v>
      </c>
      <c r="F321" s="229">
        <v>2</v>
      </c>
      <c r="G321" s="31" t="s">
        <v>171</v>
      </c>
      <c r="H321" s="32"/>
      <c r="I321" s="32"/>
      <c r="J321" s="32"/>
      <c r="K321" s="32"/>
      <c r="L321" s="296"/>
      <c r="N321" s="25"/>
      <c r="O321" s="25"/>
      <c r="P321" s="25"/>
      <c r="Q321" s="25"/>
      <c r="R321" s="25"/>
      <c r="S321" s="25"/>
      <c r="T321" s="25"/>
      <c r="U321" s="25"/>
    </row>
    <row r="322" spans="1:21" s="28" customFormat="1">
      <c r="A322" s="223" t="str">
        <f t="shared" si="132"/>
        <v>81104212113</v>
      </c>
      <c r="B322" s="29">
        <v>8110</v>
      </c>
      <c r="C322" s="30">
        <v>4212</v>
      </c>
      <c r="D322" s="229">
        <v>1</v>
      </c>
      <c r="E322" s="229">
        <v>1</v>
      </c>
      <c r="F322" s="229">
        <v>3</v>
      </c>
      <c r="G322" s="31" t="s">
        <v>172</v>
      </c>
      <c r="H322" s="32"/>
      <c r="I322" s="32"/>
      <c r="J322" s="32"/>
      <c r="K322" s="32"/>
      <c r="L322" s="296"/>
      <c r="N322" s="25"/>
      <c r="O322" s="25"/>
      <c r="P322" s="25"/>
      <c r="Q322" s="25"/>
      <c r="R322" s="25"/>
      <c r="S322" s="25"/>
      <c r="T322" s="25"/>
      <c r="U322" s="25"/>
    </row>
    <row r="323" spans="1:21" s="28" customFormat="1">
      <c r="A323" s="223" t="str">
        <f t="shared" si="132"/>
        <v>81104212114</v>
      </c>
      <c r="B323" s="29">
        <v>8110</v>
      </c>
      <c r="C323" s="30">
        <v>4212</v>
      </c>
      <c r="D323" s="229">
        <v>1</v>
      </c>
      <c r="E323" s="229">
        <v>1</v>
      </c>
      <c r="F323" s="229">
        <v>4</v>
      </c>
      <c r="G323" s="31" t="s">
        <v>173</v>
      </c>
      <c r="H323" s="32"/>
      <c r="I323" s="32"/>
      <c r="J323" s="32"/>
      <c r="K323" s="32"/>
      <c r="L323" s="296"/>
      <c r="N323" s="25"/>
      <c r="O323" s="25"/>
      <c r="P323" s="25"/>
      <c r="Q323" s="25"/>
      <c r="R323" s="25"/>
      <c r="S323" s="25"/>
      <c r="T323" s="25"/>
      <c r="U323" s="25"/>
    </row>
    <row r="324" spans="1:21" s="28" customFormat="1">
      <c r="A324" s="223" t="str">
        <f t="shared" si="132"/>
        <v>81104212115</v>
      </c>
      <c r="B324" s="29">
        <v>8110</v>
      </c>
      <c r="C324" s="30">
        <v>4212</v>
      </c>
      <c r="D324" s="229">
        <v>1</v>
      </c>
      <c r="E324" s="229">
        <v>1</v>
      </c>
      <c r="F324" s="229">
        <v>5</v>
      </c>
      <c r="G324" s="31" t="s">
        <v>195</v>
      </c>
      <c r="H324" s="32"/>
      <c r="I324" s="32"/>
      <c r="J324" s="32"/>
      <c r="K324" s="32"/>
      <c r="L324" s="296"/>
      <c r="N324" s="25"/>
      <c r="O324" s="25"/>
      <c r="P324" s="25"/>
      <c r="Q324" s="25"/>
      <c r="R324" s="25"/>
      <c r="S324" s="25"/>
      <c r="T324" s="25"/>
      <c r="U324" s="25"/>
    </row>
    <row r="325" spans="1:21" s="28" customFormat="1">
      <c r="A325" s="223" t="str">
        <f t="shared" si="132"/>
        <v>81104213</v>
      </c>
      <c r="B325" s="262">
        <v>8110</v>
      </c>
      <c r="C325" s="263">
        <v>4213</v>
      </c>
      <c r="D325" s="264"/>
      <c r="E325" s="264"/>
      <c r="F325" s="264"/>
      <c r="G325" s="265" t="s">
        <v>26</v>
      </c>
      <c r="H325" s="266">
        <f t="shared" ref="H325:J326" si="155">+H326</f>
        <v>0</v>
      </c>
      <c r="I325" s="266">
        <f t="shared" si="155"/>
        <v>0</v>
      </c>
      <c r="J325" s="266">
        <f t="shared" si="155"/>
        <v>0</v>
      </c>
      <c r="K325" s="266">
        <f t="shared" ref="K325:L326" si="156">+K326</f>
        <v>0</v>
      </c>
      <c r="L325" s="267">
        <f t="shared" si="156"/>
        <v>0</v>
      </c>
      <c r="N325" s="25"/>
      <c r="O325" s="25"/>
      <c r="P325" s="25"/>
      <c r="Q325" s="25"/>
      <c r="R325" s="25"/>
      <c r="S325" s="25"/>
      <c r="T325" s="25"/>
      <c r="U325" s="25"/>
    </row>
    <row r="326" spans="1:21" s="28" customFormat="1">
      <c r="A326" s="223" t="str">
        <f t="shared" si="132"/>
        <v>811042131</v>
      </c>
      <c r="B326" s="268">
        <v>8110</v>
      </c>
      <c r="C326" s="269">
        <v>4213</v>
      </c>
      <c r="D326" s="270">
        <v>1</v>
      </c>
      <c r="E326" s="270"/>
      <c r="F326" s="270"/>
      <c r="G326" s="271" t="s">
        <v>26</v>
      </c>
      <c r="H326" s="272">
        <f t="shared" si="155"/>
        <v>0</v>
      </c>
      <c r="I326" s="272">
        <f t="shared" si="155"/>
        <v>0</v>
      </c>
      <c r="J326" s="272">
        <f t="shared" si="155"/>
        <v>0</v>
      </c>
      <c r="K326" s="272">
        <f t="shared" si="156"/>
        <v>0</v>
      </c>
      <c r="L326" s="273">
        <f t="shared" si="156"/>
        <v>0</v>
      </c>
      <c r="N326" s="25"/>
      <c r="O326" s="25"/>
      <c r="P326" s="25"/>
      <c r="Q326" s="25"/>
      <c r="R326" s="25"/>
      <c r="S326" s="25"/>
      <c r="T326" s="25"/>
      <c r="U326" s="25"/>
    </row>
    <row r="327" spans="1:21" s="28" customFormat="1">
      <c r="A327" s="223" t="str">
        <f t="shared" si="132"/>
        <v>8110421311</v>
      </c>
      <c r="B327" s="279">
        <v>8110</v>
      </c>
      <c r="C327" s="280">
        <v>4213</v>
      </c>
      <c r="D327" s="281">
        <v>1</v>
      </c>
      <c r="E327" s="281">
        <v>1</v>
      </c>
      <c r="F327" s="281"/>
      <c r="G327" s="277" t="s">
        <v>26</v>
      </c>
      <c r="H327" s="278">
        <f>SUM(H328)</f>
        <v>0</v>
      </c>
      <c r="I327" s="278">
        <f>SUM(I328)</f>
        <v>0</v>
      </c>
      <c r="J327" s="278">
        <f>SUM(J328)</f>
        <v>0</v>
      </c>
      <c r="K327" s="278">
        <f t="shared" ref="K327:L327" si="157">SUM(K328)</f>
        <v>0</v>
      </c>
      <c r="L327" s="295">
        <f t="shared" si="157"/>
        <v>0</v>
      </c>
      <c r="N327" s="25"/>
      <c r="O327" s="25"/>
      <c r="P327" s="25"/>
      <c r="Q327" s="25"/>
      <c r="R327" s="25"/>
      <c r="S327" s="25"/>
      <c r="T327" s="25"/>
      <c r="U327" s="25"/>
    </row>
    <row r="328" spans="1:21" s="28" customFormat="1">
      <c r="A328" s="223" t="str">
        <f t="shared" si="132"/>
        <v>81104213111</v>
      </c>
      <c r="B328" s="29">
        <v>8110</v>
      </c>
      <c r="C328" s="30">
        <v>4213</v>
      </c>
      <c r="D328" s="229">
        <v>1</v>
      </c>
      <c r="E328" s="229">
        <v>1</v>
      </c>
      <c r="F328" s="229">
        <v>1</v>
      </c>
      <c r="G328" s="31" t="s">
        <v>26</v>
      </c>
      <c r="H328" s="32"/>
      <c r="I328" s="32"/>
      <c r="J328" s="32"/>
      <c r="K328" s="32"/>
      <c r="L328" s="296"/>
      <c r="N328" s="25"/>
      <c r="O328" s="25"/>
      <c r="P328" s="25"/>
      <c r="Q328" s="25"/>
      <c r="R328" s="25"/>
      <c r="S328" s="25"/>
      <c r="T328" s="25"/>
      <c r="U328" s="25"/>
    </row>
    <row r="329" spans="1:21" s="28" customFormat="1">
      <c r="A329" s="223" t="str">
        <f t="shared" si="132"/>
        <v>81104214</v>
      </c>
      <c r="B329" s="262">
        <v>8110</v>
      </c>
      <c r="C329" s="263">
        <v>4214</v>
      </c>
      <c r="D329" s="264"/>
      <c r="E329" s="264"/>
      <c r="F329" s="264"/>
      <c r="G329" s="265" t="s">
        <v>120</v>
      </c>
      <c r="H329" s="266">
        <f t="shared" ref="H329:J330" si="158">+H330</f>
        <v>0</v>
      </c>
      <c r="I329" s="266">
        <f t="shared" si="158"/>
        <v>0</v>
      </c>
      <c r="J329" s="266">
        <f t="shared" si="158"/>
        <v>0</v>
      </c>
      <c r="K329" s="266">
        <f t="shared" ref="K329:L330" si="159">+K330</f>
        <v>0</v>
      </c>
      <c r="L329" s="267">
        <f t="shared" si="159"/>
        <v>0</v>
      </c>
      <c r="N329" s="25"/>
      <c r="O329" s="25"/>
      <c r="P329" s="25"/>
      <c r="Q329" s="25"/>
      <c r="R329" s="25"/>
      <c r="S329" s="25"/>
      <c r="T329" s="25"/>
      <c r="U329" s="25"/>
    </row>
    <row r="330" spans="1:21" s="28" customFormat="1">
      <c r="A330" s="223" t="str">
        <f t="shared" si="132"/>
        <v>811042141</v>
      </c>
      <c r="B330" s="268">
        <v>8110</v>
      </c>
      <c r="C330" s="269">
        <v>4214</v>
      </c>
      <c r="D330" s="270">
        <v>1</v>
      </c>
      <c r="E330" s="270"/>
      <c r="F330" s="270"/>
      <c r="G330" s="271" t="s">
        <v>120</v>
      </c>
      <c r="H330" s="272">
        <f t="shared" si="158"/>
        <v>0</v>
      </c>
      <c r="I330" s="272">
        <f t="shared" si="158"/>
        <v>0</v>
      </c>
      <c r="J330" s="272">
        <f t="shared" si="158"/>
        <v>0</v>
      </c>
      <c r="K330" s="272">
        <f t="shared" si="159"/>
        <v>0</v>
      </c>
      <c r="L330" s="273">
        <f t="shared" si="159"/>
        <v>0</v>
      </c>
      <c r="N330" s="25"/>
      <c r="O330" s="25"/>
      <c r="P330" s="25"/>
      <c r="Q330" s="25"/>
      <c r="R330" s="25"/>
      <c r="S330" s="25"/>
      <c r="T330" s="25"/>
      <c r="U330" s="25"/>
    </row>
    <row r="331" spans="1:21" s="28" customFormat="1">
      <c r="A331" s="223" t="str">
        <f t="shared" si="132"/>
        <v>8110421411</v>
      </c>
      <c r="B331" s="279">
        <v>8110</v>
      </c>
      <c r="C331" s="280">
        <v>4214</v>
      </c>
      <c r="D331" s="281">
        <v>1</v>
      </c>
      <c r="E331" s="281">
        <v>1</v>
      </c>
      <c r="F331" s="281"/>
      <c r="G331" s="277" t="s">
        <v>120</v>
      </c>
      <c r="H331" s="278">
        <f>SUM(H332:H333)</f>
        <v>0</v>
      </c>
      <c r="I331" s="278">
        <f>SUM(I332:I333)</f>
        <v>0</v>
      </c>
      <c r="J331" s="278">
        <f>SUM(J332:J333)</f>
        <v>0</v>
      </c>
      <c r="K331" s="278">
        <f t="shared" ref="K331:L331" si="160">SUM(K332:K333)</f>
        <v>0</v>
      </c>
      <c r="L331" s="295">
        <f t="shared" si="160"/>
        <v>0</v>
      </c>
      <c r="N331" s="25"/>
      <c r="O331" s="25"/>
      <c r="P331" s="25"/>
      <c r="Q331" s="25"/>
      <c r="R331" s="25"/>
      <c r="S331" s="25"/>
      <c r="T331" s="25"/>
      <c r="U331" s="25"/>
    </row>
    <row r="332" spans="1:21" s="28" customFormat="1">
      <c r="A332" s="223" t="str">
        <f t="shared" si="132"/>
        <v>81104214111</v>
      </c>
      <c r="B332" s="29">
        <v>8110</v>
      </c>
      <c r="C332" s="30">
        <v>4214</v>
      </c>
      <c r="D332" s="229">
        <v>1</v>
      </c>
      <c r="E332" s="229">
        <v>1</v>
      </c>
      <c r="F332" s="229">
        <v>1</v>
      </c>
      <c r="G332" s="31" t="s">
        <v>1074</v>
      </c>
      <c r="H332" s="32"/>
      <c r="I332" s="32"/>
      <c r="J332" s="32"/>
      <c r="K332" s="32"/>
      <c r="L332" s="296"/>
      <c r="N332" s="25"/>
      <c r="O332" s="25"/>
      <c r="P332" s="25"/>
      <c r="Q332" s="25"/>
      <c r="R332" s="25"/>
      <c r="S332" s="25"/>
      <c r="T332" s="25"/>
      <c r="U332" s="25"/>
    </row>
    <row r="333" spans="1:21" s="28" customFormat="1">
      <c r="A333" s="223" t="str">
        <f t="shared" si="132"/>
        <v>81104214112</v>
      </c>
      <c r="B333" s="29">
        <v>8110</v>
      </c>
      <c r="C333" s="30">
        <v>4214</v>
      </c>
      <c r="D333" s="229">
        <v>1</v>
      </c>
      <c r="E333" s="229">
        <v>1</v>
      </c>
      <c r="F333" s="229">
        <v>2</v>
      </c>
      <c r="G333" s="31" t="s">
        <v>1075</v>
      </c>
      <c r="H333" s="32"/>
      <c r="I333" s="32"/>
      <c r="J333" s="32"/>
      <c r="K333" s="32"/>
      <c r="L333" s="296"/>
      <c r="N333" s="25"/>
      <c r="O333" s="25"/>
      <c r="P333" s="25"/>
      <c r="Q333" s="25"/>
      <c r="R333" s="25"/>
      <c r="S333" s="25"/>
      <c r="T333" s="25"/>
      <c r="U333" s="25"/>
    </row>
    <row r="334" spans="1:21" s="28" customFormat="1">
      <c r="A334" s="223" t="str">
        <f t="shared" si="132"/>
        <v>81104215</v>
      </c>
      <c r="B334" s="262">
        <v>8110</v>
      </c>
      <c r="C334" s="263">
        <v>4215</v>
      </c>
      <c r="D334" s="264"/>
      <c r="E334" s="264"/>
      <c r="F334" s="264"/>
      <c r="G334" s="265" t="s">
        <v>1051</v>
      </c>
      <c r="H334" s="266">
        <f t="shared" ref="H334:J335" si="161">+H335</f>
        <v>0</v>
      </c>
      <c r="I334" s="266">
        <f t="shared" si="161"/>
        <v>0</v>
      </c>
      <c r="J334" s="266">
        <f t="shared" si="161"/>
        <v>0</v>
      </c>
      <c r="K334" s="266">
        <f t="shared" ref="K334:L335" si="162">+K335</f>
        <v>0</v>
      </c>
      <c r="L334" s="267">
        <f t="shared" si="162"/>
        <v>0</v>
      </c>
      <c r="N334" s="25"/>
      <c r="O334" s="25"/>
      <c r="P334" s="25"/>
      <c r="Q334" s="25"/>
      <c r="R334" s="25"/>
      <c r="S334" s="25"/>
      <c r="T334" s="25"/>
      <c r="U334" s="25"/>
    </row>
    <row r="335" spans="1:21" s="28" customFormat="1">
      <c r="A335" s="223" t="str">
        <f t="shared" si="132"/>
        <v>811042151</v>
      </c>
      <c r="B335" s="268">
        <v>8110</v>
      </c>
      <c r="C335" s="269">
        <v>4215</v>
      </c>
      <c r="D335" s="270">
        <v>1</v>
      </c>
      <c r="E335" s="270"/>
      <c r="F335" s="270"/>
      <c r="G335" s="271" t="s">
        <v>1051</v>
      </c>
      <c r="H335" s="272">
        <f t="shared" si="161"/>
        <v>0</v>
      </c>
      <c r="I335" s="272">
        <f t="shared" si="161"/>
        <v>0</v>
      </c>
      <c r="J335" s="272">
        <f t="shared" si="161"/>
        <v>0</v>
      </c>
      <c r="K335" s="272">
        <f t="shared" si="162"/>
        <v>0</v>
      </c>
      <c r="L335" s="273">
        <f t="shared" si="162"/>
        <v>0</v>
      </c>
      <c r="N335" s="25"/>
      <c r="O335" s="25"/>
      <c r="P335" s="25"/>
      <c r="Q335" s="25"/>
      <c r="R335" s="25"/>
      <c r="S335" s="25"/>
      <c r="T335" s="25"/>
      <c r="U335" s="25"/>
    </row>
    <row r="336" spans="1:21" s="28" customFormat="1">
      <c r="A336" s="223" t="str">
        <f t="shared" ref="A336:A400" si="163">B336&amp;C336&amp;D336&amp;E336&amp;F336</f>
        <v>8110421511</v>
      </c>
      <c r="B336" s="279">
        <v>8110</v>
      </c>
      <c r="C336" s="280">
        <v>4215</v>
      </c>
      <c r="D336" s="281">
        <v>1</v>
      </c>
      <c r="E336" s="281">
        <v>1</v>
      </c>
      <c r="F336" s="281"/>
      <c r="G336" s="277" t="s">
        <v>1051</v>
      </c>
      <c r="H336" s="278">
        <f>SUM(H337:H358)</f>
        <v>0</v>
      </c>
      <c r="I336" s="278">
        <f>SUM(I337:I358)</f>
        <v>0</v>
      </c>
      <c r="J336" s="278">
        <f>SUM(J337:J358)</f>
        <v>0</v>
      </c>
      <c r="K336" s="278">
        <f t="shared" ref="K336:L336" si="164">SUM(K337:K358)</f>
        <v>0</v>
      </c>
      <c r="L336" s="295">
        <f t="shared" si="164"/>
        <v>0</v>
      </c>
      <c r="N336" s="25"/>
      <c r="O336" s="25"/>
      <c r="P336" s="25"/>
      <c r="Q336" s="25"/>
      <c r="R336" s="25"/>
      <c r="S336" s="25"/>
      <c r="T336" s="25"/>
      <c r="U336" s="25"/>
    </row>
    <row r="337" spans="1:21" s="28" customFormat="1">
      <c r="A337" s="223" t="str">
        <f t="shared" si="163"/>
        <v>81104215111</v>
      </c>
      <c r="B337" s="29">
        <v>8110</v>
      </c>
      <c r="C337" s="30">
        <v>4215</v>
      </c>
      <c r="D337" s="229">
        <v>1</v>
      </c>
      <c r="E337" s="229">
        <v>1</v>
      </c>
      <c r="F337" s="229">
        <v>1</v>
      </c>
      <c r="G337" s="31" t="s">
        <v>174</v>
      </c>
      <c r="H337" s="32"/>
      <c r="I337" s="32"/>
      <c r="J337" s="32"/>
      <c r="K337" s="32"/>
      <c r="L337" s="296"/>
      <c r="N337" s="25"/>
      <c r="O337" s="25"/>
      <c r="P337" s="25"/>
      <c r="Q337" s="25"/>
      <c r="R337" s="25"/>
      <c r="S337" s="25"/>
      <c r="T337" s="25"/>
      <c r="U337" s="25"/>
    </row>
    <row r="338" spans="1:21" s="28" customFormat="1">
      <c r="A338" s="223" t="str">
        <f t="shared" si="163"/>
        <v>81104215112</v>
      </c>
      <c r="B338" s="29">
        <v>8110</v>
      </c>
      <c r="C338" s="30">
        <v>4215</v>
      </c>
      <c r="D338" s="229">
        <v>1</v>
      </c>
      <c r="E338" s="229">
        <v>1</v>
      </c>
      <c r="F338" s="229">
        <v>2</v>
      </c>
      <c r="G338" s="31" t="s">
        <v>175</v>
      </c>
      <c r="H338" s="32"/>
      <c r="I338" s="32"/>
      <c r="J338" s="32"/>
      <c r="K338" s="32"/>
      <c r="L338" s="296"/>
      <c r="N338" s="25"/>
      <c r="O338" s="25"/>
      <c r="P338" s="25"/>
      <c r="Q338" s="25"/>
      <c r="R338" s="25"/>
      <c r="S338" s="25"/>
      <c r="T338" s="25"/>
      <c r="U338" s="25"/>
    </row>
    <row r="339" spans="1:21" s="28" customFormat="1">
      <c r="A339" s="223" t="str">
        <f t="shared" si="163"/>
        <v>81104215113</v>
      </c>
      <c r="B339" s="29">
        <v>8110</v>
      </c>
      <c r="C339" s="30">
        <v>4215</v>
      </c>
      <c r="D339" s="229">
        <v>1</v>
      </c>
      <c r="E339" s="229">
        <v>1</v>
      </c>
      <c r="F339" s="229">
        <v>3</v>
      </c>
      <c r="G339" s="31" t="s">
        <v>176</v>
      </c>
      <c r="H339" s="32"/>
      <c r="I339" s="32"/>
      <c r="J339" s="32"/>
      <c r="K339" s="32"/>
      <c r="L339" s="296"/>
      <c r="N339" s="25"/>
      <c r="O339" s="25"/>
      <c r="P339" s="25"/>
      <c r="Q339" s="25"/>
      <c r="R339" s="25"/>
      <c r="S339" s="25"/>
      <c r="T339" s="25"/>
      <c r="U339" s="25"/>
    </row>
    <row r="340" spans="1:21" s="28" customFormat="1">
      <c r="A340" s="223" t="str">
        <f t="shared" si="163"/>
        <v>81104215114</v>
      </c>
      <c r="B340" s="29">
        <v>8110</v>
      </c>
      <c r="C340" s="30">
        <v>4215</v>
      </c>
      <c r="D340" s="229">
        <v>1</v>
      </c>
      <c r="E340" s="229">
        <v>1</v>
      </c>
      <c r="F340" s="229">
        <v>4</v>
      </c>
      <c r="G340" s="31" t="s">
        <v>177</v>
      </c>
      <c r="H340" s="32"/>
      <c r="I340" s="32"/>
      <c r="J340" s="32"/>
      <c r="K340" s="32"/>
      <c r="L340" s="296"/>
      <c r="N340" s="25"/>
      <c r="O340" s="25"/>
      <c r="P340" s="25"/>
      <c r="Q340" s="25"/>
      <c r="R340" s="25"/>
      <c r="S340" s="25"/>
      <c r="T340" s="25"/>
      <c r="U340" s="25"/>
    </row>
    <row r="341" spans="1:21" s="28" customFormat="1">
      <c r="A341" s="223" t="str">
        <f t="shared" si="163"/>
        <v>81104215115</v>
      </c>
      <c r="B341" s="29">
        <v>8110</v>
      </c>
      <c r="C341" s="30">
        <v>4215</v>
      </c>
      <c r="D341" s="229">
        <v>1</v>
      </c>
      <c r="E341" s="229">
        <v>1</v>
      </c>
      <c r="F341" s="229">
        <v>5</v>
      </c>
      <c r="G341" s="31" t="s">
        <v>178</v>
      </c>
      <c r="H341" s="32"/>
      <c r="I341" s="32"/>
      <c r="J341" s="32"/>
      <c r="K341" s="32"/>
      <c r="L341" s="296"/>
      <c r="N341" s="25"/>
      <c r="O341" s="25"/>
      <c r="P341" s="25"/>
      <c r="Q341" s="25"/>
      <c r="R341" s="25"/>
      <c r="S341" s="25"/>
      <c r="T341" s="25"/>
      <c r="U341" s="25"/>
    </row>
    <row r="342" spans="1:21" s="28" customFormat="1">
      <c r="A342" s="223" t="str">
        <f t="shared" si="163"/>
        <v>81104215116</v>
      </c>
      <c r="B342" s="29">
        <v>8110</v>
      </c>
      <c r="C342" s="30">
        <v>4215</v>
      </c>
      <c r="D342" s="229">
        <v>1</v>
      </c>
      <c r="E342" s="229">
        <v>1</v>
      </c>
      <c r="F342" s="229">
        <v>6</v>
      </c>
      <c r="G342" s="31" t="s">
        <v>179</v>
      </c>
      <c r="H342" s="32"/>
      <c r="I342" s="32"/>
      <c r="J342" s="32"/>
      <c r="K342" s="32"/>
      <c r="L342" s="296"/>
      <c r="N342" s="25"/>
      <c r="O342" s="25"/>
      <c r="P342" s="25"/>
      <c r="Q342" s="25"/>
      <c r="R342" s="25"/>
      <c r="S342" s="25"/>
      <c r="T342" s="25"/>
      <c r="U342" s="25"/>
    </row>
    <row r="343" spans="1:21" s="28" customFormat="1" ht="18">
      <c r="A343" s="223" t="str">
        <f t="shared" si="163"/>
        <v>81104215117</v>
      </c>
      <c r="B343" s="29">
        <v>8110</v>
      </c>
      <c r="C343" s="30">
        <v>4215</v>
      </c>
      <c r="D343" s="229">
        <v>1</v>
      </c>
      <c r="E343" s="229">
        <v>1</v>
      </c>
      <c r="F343" s="229">
        <v>7</v>
      </c>
      <c r="G343" s="31" t="s">
        <v>1076</v>
      </c>
      <c r="H343" s="32"/>
      <c r="I343" s="32"/>
      <c r="J343" s="32"/>
      <c r="K343" s="32"/>
      <c r="L343" s="296"/>
      <c r="N343" s="25"/>
      <c r="O343" s="25"/>
      <c r="P343" s="25"/>
      <c r="Q343" s="25"/>
      <c r="R343" s="25"/>
      <c r="S343" s="25"/>
      <c r="T343" s="25"/>
      <c r="U343" s="25"/>
    </row>
    <row r="344" spans="1:21" s="28" customFormat="1">
      <c r="A344" s="223" t="str">
        <f t="shared" si="163"/>
        <v>81104215118</v>
      </c>
      <c r="B344" s="29">
        <v>8110</v>
      </c>
      <c r="C344" s="30">
        <v>4215</v>
      </c>
      <c r="D344" s="229">
        <v>1</v>
      </c>
      <c r="E344" s="229">
        <v>1</v>
      </c>
      <c r="F344" s="229">
        <v>8</v>
      </c>
      <c r="G344" s="31" t="s">
        <v>180</v>
      </c>
      <c r="H344" s="32"/>
      <c r="I344" s="32"/>
      <c r="J344" s="32"/>
      <c r="K344" s="32"/>
      <c r="L344" s="296"/>
      <c r="N344" s="25"/>
      <c r="O344" s="25"/>
      <c r="P344" s="25"/>
      <c r="Q344" s="25"/>
      <c r="R344" s="25"/>
      <c r="S344" s="25"/>
      <c r="T344" s="25"/>
      <c r="U344" s="25"/>
    </row>
    <row r="345" spans="1:21" s="28" customFormat="1">
      <c r="A345" s="223" t="str">
        <f t="shared" si="163"/>
        <v>81104215119</v>
      </c>
      <c r="B345" s="29">
        <v>8110</v>
      </c>
      <c r="C345" s="30">
        <v>4215</v>
      </c>
      <c r="D345" s="229">
        <v>1</v>
      </c>
      <c r="E345" s="229">
        <v>1</v>
      </c>
      <c r="F345" s="229">
        <v>9</v>
      </c>
      <c r="G345" s="31" t="s">
        <v>181</v>
      </c>
      <c r="H345" s="32"/>
      <c r="I345" s="32"/>
      <c r="J345" s="32"/>
      <c r="K345" s="32"/>
      <c r="L345" s="296"/>
      <c r="N345" s="25"/>
      <c r="O345" s="25"/>
      <c r="P345" s="25"/>
      <c r="Q345" s="25"/>
      <c r="R345" s="25"/>
      <c r="S345" s="25"/>
      <c r="T345" s="25"/>
      <c r="U345" s="25"/>
    </row>
    <row r="346" spans="1:21" s="28" customFormat="1">
      <c r="A346" s="223" t="str">
        <f t="shared" si="163"/>
        <v>811042151110</v>
      </c>
      <c r="B346" s="29">
        <v>8110</v>
      </c>
      <c r="C346" s="30">
        <v>4215</v>
      </c>
      <c r="D346" s="229">
        <v>1</v>
      </c>
      <c r="E346" s="229">
        <v>1</v>
      </c>
      <c r="F346" s="229">
        <v>10</v>
      </c>
      <c r="G346" s="31" t="s">
        <v>182</v>
      </c>
      <c r="H346" s="32"/>
      <c r="I346" s="32"/>
      <c r="J346" s="32"/>
      <c r="K346" s="32"/>
      <c r="L346" s="296"/>
      <c r="N346" s="25"/>
      <c r="O346" s="25"/>
      <c r="P346" s="25"/>
      <c r="Q346" s="25"/>
      <c r="R346" s="25"/>
      <c r="S346" s="25"/>
      <c r="T346" s="25"/>
      <c r="U346" s="25"/>
    </row>
    <row r="347" spans="1:21" s="28" customFormat="1">
      <c r="A347" s="223" t="str">
        <f t="shared" si="163"/>
        <v>811042151111</v>
      </c>
      <c r="B347" s="29">
        <v>8110</v>
      </c>
      <c r="C347" s="30">
        <v>4215</v>
      </c>
      <c r="D347" s="229">
        <v>1</v>
      </c>
      <c r="E347" s="229">
        <v>1</v>
      </c>
      <c r="F347" s="229">
        <v>11</v>
      </c>
      <c r="G347" s="31" t="s">
        <v>183</v>
      </c>
      <c r="H347" s="32"/>
      <c r="I347" s="32"/>
      <c r="J347" s="32"/>
      <c r="K347" s="32"/>
      <c r="L347" s="296"/>
      <c r="N347" s="25"/>
      <c r="O347" s="25"/>
      <c r="P347" s="25"/>
      <c r="Q347" s="25"/>
      <c r="R347" s="25"/>
      <c r="S347" s="25"/>
      <c r="T347" s="25"/>
      <c r="U347" s="25"/>
    </row>
    <row r="348" spans="1:21" s="28" customFormat="1">
      <c r="A348" s="223" t="str">
        <f t="shared" si="163"/>
        <v>811042151112</v>
      </c>
      <c r="B348" s="29">
        <v>8110</v>
      </c>
      <c r="C348" s="30">
        <v>4215</v>
      </c>
      <c r="D348" s="229">
        <v>1</v>
      </c>
      <c r="E348" s="229">
        <v>1</v>
      </c>
      <c r="F348" s="229">
        <v>12</v>
      </c>
      <c r="G348" s="31" t="s">
        <v>184</v>
      </c>
      <c r="H348" s="32"/>
      <c r="I348" s="32"/>
      <c r="J348" s="32"/>
      <c r="K348" s="32"/>
      <c r="L348" s="296"/>
      <c r="N348" s="25"/>
      <c r="O348" s="25"/>
      <c r="P348" s="25"/>
      <c r="Q348" s="25"/>
      <c r="R348" s="25"/>
      <c r="S348" s="25"/>
      <c r="T348" s="25"/>
      <c r="U348" s="25"/>
    </row>
    <row r="349" spans="1:21" s="28" customFormat="1">
      <c r="A349" s="223" t="str">
        <f t="shared" si="163"/>
        <v>811042151113</v>
      </c>
      <c r="B349" s="29">
        <v>8110</v>
      </c>
      <c r="C349" s="30">
        <v>4215</v>
      </c>
      <c r="D349" s="229">
        <v>1</v>
      </c>
      <c r="E349" s="229">
        <v>1</v>
      </c>
      <c r="F349" s="229">
        <v>13</v>
      </c>
      <c r="G349" s="31" t="s">
        <v>185</v>
      </c>
      <c r="H349" s="32"/>
      <c r="I349" s="32"/>
      <c r="J349" s="32"/>
      <c r="K349" s="32"/>
      <c r="L349" s="296"/>
      <c r="N349" s="25"/>
      <c r="O349" s="25"/>
      <c r="P349" s="25"/>
      <c r="Q349" s="25"/>
      <c r="R349" s="25"/>
      <c r="S349" s="25"/>
      <c r="T349" s="25"/>
      <c r="U349" s="25"/>
    </row>
    <row r="350" spans="1:21" s="28" customFormat="1">
      <c r="A350" s="223" t="str">
        <f t="shared" si="163"/>
        <v>811042151114</v>
      </c>
      <c r="B350" s="29">
        <v>8110</v>
      </c>
      <c r="C350" s="30">
        <v>4215</v>
      </c>
      <c r="D350" s="229">
        <v>1</v>
      </c>
      <c r="E350" s="229">
        <v>1</v>
      </c>
      <c r="F350" s="229">
        <v>14</v>
      </c>
      <c r="G350" s="31" t="s">
        <v>186</v>
      </c>
      <c r="H350" s="32"/>
      <c r="I350" s="32"/>
      <c r="J350" s="32"/>
      <c r="K350" s="32"/>
      <c r="L350" s="296"/>
      <c r="N350" s="25"/>
      <c r="O350" s="25"/>
      <c r="P350" s="25"/>
      <c r="Q350" s="25"/>
      <c r="R350" s="25"/>
      <c r="S350" s="25"/>
      <c r="T350" s="25"/>
      <c r="U350" s="25"/>
    </row>
    <row r="351" spans="1:21" s="28" customFormat="1">
      <c r="A351" s="223" t="str">
        <f t="shared" si="163"/>
        <v>811042151115</v>
      </c>
      <c r="B351" s="29">
        <v>8110</v>
      </c>
      <c r="C351" s="30">
        <v>4215</v>
      </c>
      <c r="D351" s="229">
        <v>1</v>
      </c>
      <c r="E351" s="229">
        <v>1</v>
      </c>
      <c r="F351" s="229">
        <v>15</v>
      </c>
      <c r="G351" s="31" t="s">
        <v>187</v>
      </c>
      <c r="H351" s="32"/>
      <c r="I351" s="32"/>
      <c r="J351" s="32"/>
      <c r="K351" s="32"/>
      <c r="L351" s="296"/>
      <c r="N351" s="25"/>
      <c r="O351" s="25"/>
      <c r="P351" s="25"/>
      <c r="Q351" s="25"/>
      <c r="R351" s="25"/>
      <c r="S351" s="25"/>
      <c r="T351" s="25"/>
      <c r="U351" s="25"/>
    </row>
    <row r="352" spans="1:21" s="28" customFormat="1">
      <c r="A352" s="223" t="str">
        <f t="shared" si="163"/>
        <v>811042151116</v>
      </c>
      <c r="B352" s="29">
        <v>8110</v>
      </c>
      <c r="C352" s="30">
        <v>4215</v>
      </c>
      <c r="D352" s="229">
        <v>1</v>
      </c>
      <c r="E352" s="229">
        <v>1</v>
      </c>
      <c r="F352" s="229">
        <v>16</v>
      </c>
      <c r="G352" s="31" t="s">
        <v>188</v>
      </c>
      <c r="H352" s="32"/>
      <c r="I352" s="32"/>
      <c r="J352" s="32"/>
      <c r="K352" s="32"/>
      <c r="L352" s="296"/>
      <c r="N352" s="25"/>
      <c r="O352" s="25"/>
      <c r="P352" s="25"/>
      <c r="Q352" s="25"/>
      <c r="R352" s="25"/>
      <c r="S352" s="25"/>
      <c r="T352" s="25"/>
      <c r="U352" s="25"/>
    </row>
    <row r="353" spans="1:21" s="28" customFormat="1">
      <c r="A353" s="223" t="str">
        <f t="shared" si="163"/>
        <v>811042151117</v>
      </c>
      <c r="B353" s="29">
        <v>8110</v>
      </c>
      <c r="C353" s="30">
        <v>4215</v>
      </c>
      <c r="D353" s="229">
        <v>1</v>
      </c>
      <c r="E353" s="229">
        <v>1</v>
      </c>
      <c r="F353" s="229">
        <v>17</v>
      </c>
      <c r="G353" s="31" t="s">
        <v>189</v>
      </c>
      <c r="H353" s="32"/>
      <c r="I353" s="32"/>
      <c r="J353" s="32"/>
      <c r="K353" s="32"/>
      <c r="L353" s="296"/>
      <c r="N353" s="25"/>
      <c r="O353" s="25"/>
      <c r="P353" s="25"/>
      <c r="Q353" s="25"/>
      <c r="R353" s="25"/>
      <c r="S353" s="25"/>
      <c r="T353" s="25"/>
      <c r="U353" s="25"/>
    </row>
    <row r="354" spans="1:21" s="28" customFormat="1">
      <c r="A354" s="223" t="str">
        <f t="shared" si="163"/>
        <v>811042151118</v>
      </c>
      <c r="B354" s="29">
        <v>8110</v>
      </c>
      <c r="C354" s="30">
        <v>4215</v>
      </c>
      <c r="D354" s="229">
        <v>1</v>
      </c>
      <c r="E354" s="229">
        <v>1</v>
      </c>
      <c r="F354" s="229">
        <v>18</v>
      </c>
      <c r="G354" s="31" t="s">
        <v>190</v>
      </c>
      <c r="H354" s="32"/>
      <c r="I354" s="32"/>
      <c r="J354" s="32"/>
      <c r="K354" s="32"/>
      <c r="L354" s="296"/>
      <c r="N354" s="25"/>
      <c r="O354" s="25"/>
      <c r="P354" s="25"/>
      <c r="Q354" s="25"/>
      <c r="R354" s="25"/>
      <c r="S354" s="25"/>
      <c r="T354" s="25"/>
      <c r="U354" s="25"/>
    </row>
    <row r="355" spans="1:21" s="28" customFormat="1">
      <c r="A355" s="223" t="str">
        <f t="shared" si="163"/>
        <v>811042151119</v>
      </c>
      <c r="B355" s="29">
        <v>8110</v>
      </c>
      <c r="C355" s="30">
        <v>4215</v>
      </c>
      <c r="D355" s="229">
        <v>1</v>
      </c>
      <c r="E355" s="229">
        <v>1</v>
      </c>
      <c r="F355" s="229">
        <v>19</v>
      </c>
      <c r="G355" s="31" t="s">
        <v>191</v>
      </c>
      <c r="H355" s="32"/>
      <c r="I355" s="32"/>
      <c r="J355" s="32"/>
      <c r="K355" s="32"/>
      <c r="L355" s="296"/>
      <c r="N355" s="25"/>
      <c r="O355" s="25"/>
      <c r="P355" s="25"/>
      <c r="Q355" s="25"/>
      <c r="R355" s="25"/>
      <c r="S355" s="25"/>
      <c r="T355" s="25"/>
      <c r="U355" s="25"/>
    </row>
    <row r="356" spans="1:21" s="28" customFormat="1" ht="18">
      <c r="A356" s="223" t="str">
        <f t="shared" si="163"/>
        <v>811042151120</v>
      </c>
      <c r="B356" s="29">
        <v>8110</v>
      </c>
      <c r="C356" s="30">
        <v>4215</v>
      </c>
      <c r="D356" s="229">
        <v>1</v>
      </c>
      <c r="E356" s="229">
        <v>1</v>
      </c>
      <c r="F356" s="229">
        <v>20</v>
      </c>
      <c r="G356" s="31" t="s">
        <v>192</v>
      </c>
      <c r="H356" s="32"/>
      <c r="I356" s="32"/>
      <c r="J356" s="32"/>
      <c r="K356" s="32"/>
      <c r="L356" s="296"/>
      <c r="N356" s="25"/>
      <c r="O356" s="25"/>
      <c r="P356" s="25"/>
      <c r="Q356" s="25"/>
      <c r="R356" s="25"/>
      <c r="S356" s="25"/>
      <c r="T356" s="25"/>
      <c r="U356" s="25"/>
    </row>
    <row r="357" spans="1:21" s="28" customFormat="1" ht="27">
      <c r="A357" s="223" t="str">
        <f t="shared" si="163"/>
        <v>811042151121</v>
      </c>
      <c r="B357" s="29">
        <v>8110</v>
      </c>
      <c r="C357" s="30">
        <v>4215</v>
      </c>
      <c r="D357" s="229">
        <v>1</v>
      </c>
      <c r="E357" s="229">
        <v>1</v>
      </c>
      <c r="F357" s="229">
        <v>21</v>
      </c>
      <c r="G357" s="31" t="s">
        <v>193</v>
      </c>
      <c r="H357" s="32"/>
      <c r="I357" s="32"/>
      <c r="J357" s="32"/>
      <c r="K357" s="32"/>
      <c r="L357" s="296"/>
      <c r="N357" s="25"/>
      <c r="O357" s="25"/>
      <c r="P357" s="25"/>
      <c r="Q357" s="25"/>
      <c r="R357" s="25"/>
      <c r="S357" s="25"/>
      <c r="T357" s="25"/>
      <c r="U357" s="25"/>
    </row>
    <row r="358" spans="1:21" s="28" customFormat="1" ht="18">
      <c r="A358" s="223" t="str">
        <f t="shared" si="163"/>
        <v>811042151122</v>
      </c>
      <c r="B358" s="29">
        <v>8110</v>
      </c>
      <c r="C358" s="30">
        <v>4215</v>
      </c>
      <c r="D358" s="229">
        <v>1</v>
      </c>
      <c r="E358" s="229">
        <v>1</v>
      </c>
      <c r="F358" s="229">
        <v>22</v>
      </c>
      <c r="G358" s="31" t="s">
        <v>194</v>
      </c>
      <c r="H358" s="32"/>
      <c r="I358" s="32"/>
      <c r="J358" s="32"/>
      <c r="K358" s="32"/>
      <c r="L358" s="296"/>
      <c r="N358" s="25"/>
      <c r="O358" s="25"/>
      <c r="P358" s="25"/>
      <c r="Q358" s="25"/>
      <c r="R358" s="25"/>
      <c r="S358" s="25"/>
      <c r="T358" s="25"/>
      <c r="U358" s="25"/>
    </row>
    <row r="359" spans="1:21" s="28" customFormat="1" ht="19.5" customHeight="1">
      <c r="A359" s="223" t="str">
        <f t="shared" si="163"/>
        <v>Subtotal (7)</v>
      </c>
      <c r="B359" s="303" t="s">
        <v>1109</v>
      </c>
      <c r="C359" s="304"/>
      <c r="D359" s="236"/>
      <c r="E359" s="236"/>
      <c r="F359" s="236"/>
      <c r="G359" s="35"/>
      <c r="H359" s="26">
        <f>+H289+H317+H325+H329+H334</f>
        <v>0</v>
      </c>
      <c r="I359" s="26">
        <f>+I289+I317+I325+I329+I334</f>
        <v>0</v>
      </c>
      <c r="J359" s="26">
        <f>+J289+J317+J325+J329+J334</f>
        <v>0</v>
      </c>
      <c r="K359" s="26">
        <f t="shared" ref="K359:L359" si="165">+K289+K317+K325+K329+K334</f>
        <v>0</v>
      </c>
      <c r="L359" s="27">
        <f t="shared" si="165"/>
        <v>0</v>
      </c>
      <c r="N359" s="25"/>
      <c r="O359" s="25"/>
      <c r="P359" s="25"/>
      <c r="Q359" s="25"/>
      <c r="R359" s="25"/>
      <c r="S359" s="25"/>
      <c r="T359" s="25"/>
      <c r="U359" s="25"/>
    </row>
    <row r="360" spans="1:21" s="28" customFormat="1" ht="18">
      <c r="A360" s="223" t="str">
        <f t="shared" si="163"/>
        <v>81104220</v>
      </c>
      <c r="B360" s="238">
        <v>8110</v>
      </c>
      <c r="C360" s="239">
        <v>4220</v>
      </c>
      <c r="D360" s="240"/>
      <c r="E360" s="240"/>
      <c r="F360" s="240"/>
      <c r="G360" s="241" t="s">
        <v>1052</v>
      </c>
      <c r="H360" s="242">
        <f>+H361+H365+H370+H374</f>
        <v>0</v>
      </c>
      <c r="I360" s="242">
        <f>+I361+I365+I370+I374</f>
        <v>0</v>
      </c>
      <c r="J360" s="242">
        <f>+J361+J365+J370+J374</f>
        <v>0</v>
      </c>
      <c r="K360" s="242">
        <f t="shared" ref="K360:L360" si="166">+K361+K365+K370+K374</f>
        <v>0</v>
      </c>
      <c r="L360" s="243">
        <f t="shared" si="166"/>
        <v>0</v>
      </c>
      <c r="N360" s="25"/>
      <c r="O360" s="25"/>
      <c r="P360" s="25"/>
      <c r="Q360" s="25"/>
      <c r="R360" s="25"/>
      <c r="S360" s="25"/>
      <c r="T360" s="25"/>
      <c r="U360" s="25"/>
    </row>
    <row r="361" spans="1:21" s="28" customFormat="1">
      <c r="A361" s="223" t="str">
        <f t="shared" si="163"/>
        <v>81104221</v>
      </c>
      <c r="B361" s="262">
        <v>8110</v>
      </c>
      <c r="C361" s="263">
        <v>4221</v>
      </c>
      <c r="D361" s="264"/>
      <c r="E361" s="264"/>
      <c r="F361" s="264"/>
      <c r="G361" s="265" t="s">
        <v>1053</v>
      </c>
      <c r="H361" s="266">
        <f t="shared" ref="H361:J362" si="167">SUM(H362)</f>
        <v>0</v>
      </c>
      <c r="I361" s="266">
        <f t="shared" si="167"/>
        <v>0</v>
      </c>
      <c r="J361" s="266">
        <f t="shared" si="167"/>
        <v>0</v>
      </c>
      <c r="K361" s="266">
        <f t="shared" ref="K361:L362" si="168">SUM(K362)</f>
        <v>0</v>
      </c>
      <c r="L361" s="267">
        <f t="shared" si="168"/>
        <v>0</v>
      </c>
      <c r="N361" s="25"/>
      <c r="O361" s="25"/>
      <c r="P361" s="25"/>
      <c r="Q361" s="25"/>
      <c r="R361" s="25"/>
      <c r="S361" s="25"/>
      <c r="T361" s="25"/>
      <c r="U361" s="25"/>
    </row>
    <row r="362" spans="1:21" s="28" customFormat="1">
      <c r="A362" s="223" t="str">
        <f t="shared" si="163"/>
        <v>811042211</v>
      </c>
      <c r="B362" s="268">
        <v>8110</v>
      </c>
      <c r="C362" s="269">
        <v>4221</v>
      </c>
      <c r="D362" s="270">
        <v>1</v>
      </c>
      <c r="E362" s="270"/>
      <c r="F362" s="270"/>
      <c r="G362" s="271" t="s">
        <v>1053</v>
      </c>
      <c r="H362" s="272">
        <f t="shared" si="167"/>
        <v>0</v>
      </c>
      <c r="I362" s="272">
        <f t="shared" si="167"/>
        <v>0</v>
      </c>
      <c r="J362" s="272">
        <f t="shared" si="167"/>
        <v>0</v>
      </c>
      <c r="K362" s="272">
        <f t="shared" si="168"/>
        <v>0</v>
      </c>
      <c r="L362" s="273">
        <f t="shared" si="168"/>
        <v>0</v>
      </c>
      <c r="N362" s="25"/>
      <c r="O362" s="25"/>
      <c r="P362" s="25"/>
      <c r="Q362" s="25"/>
      <c r="R362" s="25"/>
      <c r="S362" s="25"/>
      <c r="T362" s="25"/>
      <c r="U362" s="25"/>
    </row>
    <row r="363" spans="1:21" s="28" customFormat="1">
      <c r="A363" s="223" t="str">
        <f t="shared" si="163"/>
        <v>8110422111</v>
      </c>
      <c r="B363" s="279">
        <v>8110</v>
      </c>
      <c r="C363" s="280">
        <v>4221</v>
      </c>
      <c r="D363" s="281">
        <v>1</v>
      </c>
      <c r="E363" s="281">
        <v>1</v>
      </c>
      <c r="F363" s="281"/>
      <c r="G363" s="277" t="s">
        <v>1053</v>
      </c>
      <c r="H363" s="278">
        <f>H364</f>
        <v>0</v>
      </c>
      <c r="I363" s="278">
        <f>I364</f>
        <v>0</v>
      </c>
      <c r="J363" s="278">
        <f>J364</f>
        <v>0</v>
      </c>
      <c r="K363" s="278">
        <f t="shared" ref="K363:L363" si="169">K364</f>
        <v>0</v>
      </c>
      <c r="L363" s="295">
        <f t="shared" si="169"/>
        <v>0</v>
      </c>
      <c r="N363" s="25"/>
      <c r="O363" s="25"/>
      <c r="P363" s="25"/>
      <c r="Q363" s="25"/>
      <c r="R363" s="25"/>
      <c r="S363" s="25"/>
      <c r="T363" s="25"/>
      <c r="U363" s="25"/>
    </row>
    <row r="364" spans="1:21" s="28" customFormat="1">
      <c r="A364" s="223"/>
      <c r="B364" s="29">
        <v>8110</v>
      </c>
      <c r="C364" s="30">
        <v>4221</v>
      </c>
      <c r="D364" s="229">
        <v>1</v>
      </c>
      <c r="E364" s="229">
        <v>1</v>
      </c>
      <c r="F364" s="229">
        <v>1</v>
      </c>
      <c r="G364" s="31" t="s">
        <v>1053</v>
      </c>
      <c r="H364" s="32"/>
      <c r="I364" s="32"/>
      <c r="J364" s="32"/>
      <c r="K364" s="32"/>
      <c r="L364" s="296"/>
      <c r="N364" s="25"/>
      <c r="O364" s="25"/>
      <c r="P364" s="25"/>
      <c r="Q364" s="25"/>
      <c r="R364" s="25"/>
      <c r="S364" s="25"/>
      <c r="T364" s="25"/>
      <c r="U364" s="25"/>
    </row>
    <row r="365" spans="1:21" s="28" customFormat="1">
      <c r="A365" s="223" t="str">
        <f t="shared" si="163"/>
        <v>81104223</v>
      </c>
      <c r="B365" s="262">
        <v>8110</v>
      </c>
      <c r="C365" s="263">
        <v>4223</v>
      </c>
      <c r="D365" s="264"/>
      <c r="E365" s="264"/>
      <c r="F365" s="264"/>
      <c r="G365" s="265" t="s">
        <v>18</v>
      </c>
      <c r="H365" s="266">
        <f t="shared" ref="H365:J366" si="170">SUM(H366)</f>
        <v>0</v>
      </c>
      <c r="I365" s="266">
        <f t="shared" si="170"/>
        <v>0</v>
      </c>
      <c r="J365" s="266">
        <f t="shared" si="170"/>
        <v>0</v>
      </c>
      <c r="K365" s="266">
        <f t="shared" ref="K365:L366" si="171">SUM(K366)</f>
        <v>0</v>
      </c>
      <c r="L365" s="267">
        <f t="shared" si="171"/>
        <v>0</v>
      </c>
      <c r="N365" s="25"/>
      <c r="O365" s="25"/>
      <c r="P365" s="25"/>
      <c r="Q365" s="25"/>
      <c r="R365" s="25"/>
      <c r="S365" s="25"/>
      <c r="T365" s="25"/>
      <c r="U365" s="25"/>
    </row>
    <row r="366" spans="1:21" s="28" customFormat="1">
      <c r="A366" s="223" t="str">
        <f t="shared" si="163"/>
        <v>811042231</v>
      </c>
      <c r="B366" s="268">
        <v>8110</v>
      </c>
      <c r="C366" s="269">
        <v>4223</v>
      </c>
      <c r="D366" s="270">
        <v>1</v>
      </c>
      <c r="E366" s="270"/>
      <c r="F366" s="270"/>
      <c r="G366" s="271" t="s">
        <v>18</v>
      </c>
      <c r="H366" s="272">
        <f t="shared" si="170"/>
        <v>0</v>
      </c>
      <c r="I366" s="272">
        <f t="shared" si="170"/>
        <v>0</v>
      </c>
      <c r="J366" s="272">
        <f t="shared" si="170"/>
        <v>0</v>
      </c>
      <c r="K366" s="272">
        <f t="shared" si="171"/>
        <v>0</v>
      </c>
      <c r="L366" s="273">
        <f t="shared" si="171"/>
        <v>0</v>
      </c>
      <c r="N366" s="25"/>
      <c r="O366" s="25"/>
      <c r="P366" s="25"/>
      <c r="Q366" s="25"/>
      <c r="R366" s="25"/>
      <c r="S366" s="25"/>
      <c r="T366" s="25"/>
      <c r="U366" s="25"/>
    </row>
    <row r="367" spans="1:21" s="28" customFormat="1">
      <c r="A367" s="223" t="str">
        <f t="shared" si="163"/>
        <v>8110422311</v>
      </c>
      <c r="B367" s="279">
        <v>8110</v>
      </c>
      <c r="C367" s="280">
        <v>4223</v>
      </c>
      <c r="D367" s="281">
        <v>1</v>
      </c>
      <c r="E367" s="281">
        <v>1</v>
      </c>
      <c r="F367" s="281"/>
      <c r="G367" s="277" t="s">
        <v>18</v>
      </c>
      <c r="H367" s="278">
        <f>SUM(H368:H369)</f>
        <v>0</v>
      </c>
      <c r="I367" s="278">
        <f>SUM(I368:I369)</f>
        <v>0</v>
      </c>
      <c r="J367" s="278">
        <f>SUM(J368:J369)</f>
        <v>0</v>
      </c>
      <c r="K367" s="278">
        <f t="shared" ref="K367:L367" si="172">SUM(K368:K369)</f>
        <v>0</v>
      </c>
      <c r="L367" s="295">
        <f t="shared" si="172"/>
        <v>0</v>
      </c>
      <c r="N367" s="25"/>
      <c r="O367" s="25"/>
      <c r="P367" s="25"/>
      <c r="Q367" s="25"/>
      <c r="R367" s="25"/>
      <c r="S367" s="25"/>
      <c r="T367" s="25"/>
      <c r="U367" s="25"/>
    </row>
    <row r="368" spans="1:21" s="28" customFormat="1">
      <c r="A368" s="223" t="str">
        <f t="shared" si="163"/>
        <v>81104223111</v>
      </c>
      <c r="B368" s="29">
        <v>8110</v>
      </c>
      <c r="C368" s="30">
        <v>4223</v>
      </c>
      <c r="D368" s="229">
        <v>1</v>
      </c>
      <c r="E368" s="229">
        <v>1</v>
      </c>
      <c r="F368" s="229">
        <v>1</v>
      </c>
      <c r="G368" s="31" t="s">
        <v>18</v>
      </c>
      <c r="H368" s="32"/>
      <c r="I368" s="32"/>
      <c r="J368" s="32"/>
      <c r="K368" s="32"/>
      <c r="L368" s="296"/>
      <c r="N368" s="25"/>
      <c r="O368" s="25"/>
      <c r="P368" s="25"/>
      <c r="Q368" s="25"/>
      <c r="R368" s="25"/>
      <c r="S368" s="25"/>
      <c r="T368" s="25"/>
      <c r="U368" s="25"/>
    </row>
    <row r="369" spans="1:21" s="28" customFormat="1">
      <c r="A369" s="223" t="str">
        <f t="shared" si="163"/>
        <v>81104223112</v>
      </c>
      <c r="B369" s="29">
        <v>8110</v>
      </c>
      <c r="C369" s="30">
        <v>4223</v>
      </c>
      <c r="D369" s="229">
        <v>1</v>
      </c>
      <c r="E369" s="229">
        <v>1</v>
      </c>
      <c r="F369" s="229">
        <v>2</v>
      </c>
      <c r="G369" s="31" t="s">
        <v>196</v>
      </c>
      <c r="H369" s="32"/>
      <c r="I369" s="32" t="s">
        <v>1100</v>
      </c>
      <c r="J369" s="32" t="s">
        <v>1100</v>
      </c>
      <c r="K369" s="32" t="s">
        <v>1100</v>
      </c>
      <c r="L369" s="296" t="s">
        <v>1100</v>
      </c>
      <c r="N369" s="326" t="s">
        <v>1100</v>
      </c>
      <c r="O369" s="25"/>
      <c r="P369" s="25"/>
      <c r="Q369" s="25"/>
      <c r="R369" s="25"/>
      <c r="S369" s="25"/>
      <c r="T369" s="25"/>
      <c r="U369" s="25"/>
    </row>
    <row r="370" spans="1:21" s="28" customFormat="1">
      <c r="A370" s="223" t="str">
        <f t="shared" si="163"/>
        <v>81104225</v>
      </c>
      <c r="B370" s="262">
        <v>8110</v>
      </c>
      <c r="C370" s="263">
        <v>4225</v>
      </c>
      <c r="D370" s="264"/>
      <c r="E370" s="264"/>
      <c r="F370" s="264"/>
      <c r="G370" s="265" t="s">
        <v>20</v>
      </c>
      <c r="H370" s="266">
        <f t="shared" ref="H370:J372" si="173">SUM(H371)</f>
        <v>0</v>
      </c>
      <c r="I370" s="266">
        <f t="shared" si="173"/>
        <v>0</v>
      </c>
      <c r="J370" s="266">
        <f t="shared" si="173"/>
        <v>0</v>
      </c>
      <c r="K370" s="266">
        <f t="shared" ref="K370:L372" si="174">SUM(K371)</f>
        <v>0</v>
      </c>
      <c r="L370" s="267">
        <f t="shared" si="174"/>
        <v>0</v>
      </c>
      <c r="N370" s="25"/>
      <c r="O370" s="25"/>
      <c r="P370" s="25"/>
      <c r="Q370" s="25"/>
      <c r="R370" s="25"/>
      <c r="S370" s="25"/>
      <c r="T370" s="25"/>
      <c r="U370" s="25"/>
    </row>
    <row r="371" spans="1:21" s="28" customFormat="1">
      <c r="A371" s="223" t="str">
        <f t="shared" si="163"/>
        <v>811042251</v>
      </c>
      <c r="B371" s="268">
        <v>8110</v>
      </c>
      <c r="C371" s="269">
        <v>4225</v>
      </c>
      <c r="D371" s="270">
        <v>1</v>
      </c>
      <c r="E371" s="270"/>
      <c r="F371" s="270"/>
      <c r="G371" s="271" t="s">
        <v>20</v>
      </c>
      <c r="H371" s="272">
        <f t="shared" si="173"/>
        <v>0</v>
      </c>
      <c r="I371" s="272">
        <f t="shared" si="173"/>
        <v>0</v>
      </c>
      <c r="J371" s="272">
        <f t="shared" si="173"/>
        <v>0</v>
      </c>
      <c r="K371" s="272">
        <f t="shared" si="174"/>
        <v>0</v>
      </c>
      <c r="L371" s="273">
        <f t="shared" si="174"/>
        <v>0</v>
      </c>
      <c r="N371" s="25"/>
      <c r="O371" s="25"/>
      <c r="P371" s="25"/>
      <c r="Q371" s="25"/>
      <c r="R371" s="25"/>
      <c r="S371" s="25"/>
      <c r="T371" s="25"/>
      <c r="U371" s="25"/>
    </row>
    <row r="372" spans="1:21" s="28" customFormat="1">
      <c r="A372" s="223" t="str">
        <f t="shared" si="163"/>
        <v>8110422511</v>
      </c>
      <c r="B372" s="279">
        <v>8110</v>
      </c>
      <c r="C372" s="280">
        <v>4225</v>
      </c>
      <c r="D372" s="281">
        <v>1</v>
      </c>
      <c r="E372" s="281">
        <v>1</v>
      </c>
      <c r="F372" s="281"/>
      <c r="G372" s="277" t="s">
        <v>20</v>
      </c>
      <c r="H372" s="278">
        <f t="shared" si="173"/>
        <v>0</v>
      </c>
      <c r="I372" s="278">
        <f t="shared" si="173"/>
        <v>0</v>
      </c>
      <c r="J372" s="278">
        <f t="shared" si="173"/>
        <v>0</v>
      </c>
      <c r="K372" s="278">
        <f t="shared" si="174"/>
        <v>0</v>
      </c>
      <c r="L372" s="295">
        <f t="shared" si="174"/>
        <v>0</v>
      </c>
      <c r="N372" s="25"/>
      <c r="O372" s="25"/>
      <c r="P372" s="25"/>
      <c r="Q372" s="25"/>
      <c r="R372" s="25"/>
      <c r="S372" s="25"/>
      <c r="T372" s="25"/>
      <c r="U372" s="25"/>
    </row>
    <row r="373" spans="1:21" s="28" customFormat="1">
      <c r="A373" s="223" t="str">
        <f t="shared" si="163"/>
        <v>81104225111</v>
      </c>
      <c r="B373" s="29">
        <v>8110</v>
      </c>
      <c r="C373" s="30">
        <v>4225</v>
      </c>
      <c r="D373" s="229">
        <v>1</v>
      </c>
      <c r="E373" s="229">
        <v>1</v>
      </c>
      <c r="F373" s="229">
        <v>1</v>
      </c>
      <c r="G373" s="31" t="s">
        <v>20</v>
      </c>
      <c r="H373" s="32"/>
      <c r="I373" s="32"/>
      <c r="J373" s="32"/>
      <c r="K373" s="32"/>
      <c r="L373" s="296"/>
      <c r="N373" s="25"/>
      <c r="O373" s="25"/>
      <c r="P373" s="25"/>
      <c r="Q373" s="25"/>
      <c r="R373" s="25"/>
      <c r="S373" s="25"/>
      <c r="T373" s="25"/>
      <c r="U373" s="25"/>
    </row>
    <row r="374" spans="1:21" s="28" customFormat="1" ht="18">
      <c r="A374" s="223" t="str">
        <f t="shared" si="163"/>
        <v>81104227</v>
      </c>
      <c r="B374" s="262">
        <v>8110</v>
      </c>
      <c r="C374" s="263">
        <v>4227</v>
      </c>
      <c r="D374" s="264"/>
      <c r="E374" s="264"/>
      <c r="F374" s="264"/>
      <c r="G374" s="265" t="s">
        <v>1054</v>
      </c>
      <c r="H374" s="266">
        <f t="shared" ref="H374:J376" si="175">SUM(H375)</f>
        <v>0</v>
      </c>
      <c r="I374" s="266">
        <f t="shared" si="175"/>
        <v>0</v>
      </c>
      <c r="J374" s="266">
        <f t="shared" si="175"/>
        <v>0</v>
      </c>
      <c r="K374" s="266">
        <f t="shared" ref="K374:L376" si="176">SUM(K375)</f>
        <v>0</v>
      </c>
      <c r="L374" s="267">
        <f t="shared" si="176"/>
        <v>0</v>
      </c>
      <c r="N374" s="25"/>
      <c r="O374" s="25"/>
      <c r="P374" s="25"/>
      <c r="Q374" s="25"/>
      <c r="R374" s="25"/>
      <c r="S374" s="25"/>
      <c r="T374" s="25"/>
      <c r="U374" s="25"/>
    </row>
    <row r="375" spans="1:21" s="28" customFormat="1" ht="18">
      <c r="A375" s="223" t="str">
        <f t="shared" si="163"/>
        <v>811042271</v>
      </c>
      <c r="B375" s="268">
        <v>8110</v>
      </c>
      <c r="C375" s="269">
        <v>4227</v>
      </c>
      <c r="D375" s="270">
        <v>1</v>
      </c>
      <c r="E375" s="270"/>
      <c r="F375" s="270"/>
      <c r="G375" s="271" t="s">
        <v>1054</v>
      </c>
      <c r="H375" s="272">
        <f t="shared" si="175"/>
        <v>0</v>
      </c>
      <c r="I375" s="272">
        <f t="shared" si="175"/>
        <v>0</v>
      </c>
      <c r="J375" s="272">
        <f t="shared" si="175"/>
        <v>0</v>
      </c>
      <c r="K375" s="272">
        <f t="shared" si="176"/>
        <v>0</v>
      </c>
      <c r="L375" s="273">
        <f t="shared" si="176"/>
        <v>0</v>
      </c>
      <c r="N375" s="25"/>
      <c r="O375" s="25"/>
      <c r="P375" s="25"/>
      <c r="Q375" s="25"/>
      <c r="R375" s="25"/>
      <c r="S375" s="25"/>
      <c r="T375" s="25"/>
      <c r="U375" s="25"/>
    </row>
    <row r="376" spans="1:21" s="28" customFormat="1" ht="18">
      <c r="A376" s="223" t="str">
        <f t="shared" si="163"/>
        <v>8110422711</v>
      </c>
      <c r="B376" s="279">
        <v>8110</v>
      </c>
      <c r="C376" s="280">
        <v>4227</v>
      </c>
      <c r="D376" s="281">
        <v>1</v>
      </c>
      <c r="E376" s="281">
        <v>1</v>
      </c>
      <c r="F376" s="281"/>
      <c r="G376" s="277" t="s">
        <v>1054</v>
      </c>
      <c r="H376" s="278">
        <f t="shared" si="175"/>
        <v>0</v>
      </c>
      <c r="I376" s="278">
        <f t="shared" si="175"/>
        <v>0</v>
      </c>
      <c r="J376" s="278">
        <f t="shared" si="175"/>
        <v>0</v>
      </c>
      <c r="K376" s="278">
        <f t="shared" si="176"/>
        <v>0</v>
      </c>
      <c r="L376" s="295">
        <f t="shared" si="176"/>
        <v>0</v>
      </c>
      <c r="N376" s="25"/>
      <c r="O376" s="25"/>
      <c r="P376" s="25"/>
      <c r="Q376" s="25"/>
      <c r="R376" s="25"/>
      <c r="S376" s="25"/>
      <c r="T376" s="25"/>
      <c r="U376" s="25"/>
    </row>
    <row r="377" spans="1:21" s="28" customFormat="1" ht="18">
      <c r="A377" s="223" t="str">
        <f t="shared" si="163"/>
        <v>81104227111</v>
      </c>
      <c r="B377" s="29">
        <v>8110</v>
      </c>
      <c r="C377" s="30">
        <v>4227</v>
      </c>
      <c r="D377" s="229">
        <v>1</v>
      </c>
      <c r="E377" s="229">
        <v>1</v>
      </c>
      <c r="F377" s="229">
        <v>1</v>
      </c>
      <c r="G377" s="31" t="s">
        <v>1054</v>
      </c>
      <c r="H377" s="32"/>
      <c r="I377" s="32"/>
      <c r="J377" s="32"/>
      <c r="K377" s="32"/>
      <c r="L377" s="296"/>
      <c r="N377" s="25"/>
      <c r="O377" s="25"/>
      <c r="P377" s="25"/>
      <c r="Q377" s="25"/>
      <c r="R377" s="25"/>
      <c r="S377" s="25"/>
      <c r="T377" s="25"/>
      <c r="U377" s="25"/>
    </row>
    <row r="378" spans="1:21" s="28" customFormat="1" ht="19.5" customHeight="1">
      <c r="A378" s="223" t="str">
        <f t="shared" si="163"/>
        <v>Subtotal (7)</v>
      </c>
      <c r="B378" s="303" t="s">
        <v>1109</v>
      </c>
      <c r="C378" s="34"/>
      <c r="D378" s="236"/>
      <c r="E378" s="236"/>
      <c r="F378" s="236"/>
      <c r="G378" s="31"/>
      <c r="H378" s="26">
        <f>+H361+H365+H370+H374</f>
        <v>0</v>
      </c>
      <c r="I378" s="26">
        <f>+I361+I365+I370+I374</f>
        <v>0</v>
      </c>
      <c r="J378" s="26">
        <f>+J361+J365+J370+J374</f>
        <v>0</v>
      </c>
      <c r="K378" s="26">
        <f t="shared" ref="K378:L378" si="177">+K361+K365+K370+K374</f>
        <v>0</v>
      </c>
      <c r="L378" s="27">
        <f t="shared" si="177"/>
        <v>0</v>
      </c>
      <c r="N378" s="25"/>
      <c r="O378" s="25"/>
      <c r="P378" s="25"/>
      <c r="Q378" s="25"/>
      <c r="R378" s="25"/>
      <c r="S378" s="25"/>
      <c r="T378" s="25"/>
      <c r="U378" s="25"/>
    </row>
    <row r="379" spans="1:21" s="28" customFormat="1">
      <c r="A379" s="223" t="str">
        <f t="shared" si="163"/>
        <v>81104300</v>
      </c>
      <c r="B379" s="244">
        <v>8110</v>
      </c>
      <c r="C379" s="255">
        <v>4300</v>
      </c>
      <c r="D379" s="256"/>
      <c r="E379" s="256"/>
      <c r="F379" s="256"/>
      <c r="G379" s="247" t="s">
        <v>197</v>
      </c>
      <c r="H379" s="257">
        <f>+H380+H390+H412+H418+H424+H435</f>
        <v>0</v>
      </c>
      <c r="I379" s="257">
        <f>+I380+I390+I412+I418+I424+I435</f>
        <v>0</v>
      </c>
      <c r="J379" s="257">
        <f>+J380+J390+J412+J418+J424+J435</f>
        <v>0</v>
      </c>
      <c r="K379" s="257">
        <f t="shared" ref="K379:L379" si="178">+K380+K390+K412+K418+K424+K435</f>
        <v>0</v>
      </c>
      <c r="L379" s="258">
        <f t="shared" si="178"/>
        <v>0</v>
      </c>
      <c r="N379" s="25"/>
      <c r="O379" s="25"/>
      <c r="P379" s="25"/>
      <c r="Q379" s="25"/>
      <c r="R379" s="25"/>
      <c r="S379" s="25"/>
      <c r="T379" s="25"/>
      <c r="U379" s="25"/>
    </row>
    <row r="380" spans="1:21" s="28" customFormat="1">
      <c r="A380" s="223" t="str">
        <f t="shared" si="163"/>
        <v>81104310</v>
      </c>
      <c r="B380" s="238">
        <v>8110</v>
      </c>
      <c r="C380" s="239">
        <v>4310</v>
      </c>
      <c r="D380" s="240"/>
      <c r="E380" s="240"/>
      <c r="F380" s="240"/>
      <c r="G380" s="241" t="s">
        <v>198</v>
      </c>
      <c r="H380" s="242">
        <f>+H381+H385</f>
        <v>0</v>
      </c>
      <c r="I380" s="242">
        <f>+I381+I385</f>
        <v>0</v>
      </c>
      <c r="J380" s="242">
        <f>+J381+J385</f>
        <v>0</v>
      </c>
      <c r="K380" s="242">
        <f t="shared" ref="K380:L380" si="179">+K381+K385</f>
        <v>0</v>
      </c>
      <c r="L380" s="243">
        <f t="shared" si="179"/>
        <v>0</v>
      </c>
      <c r="N380" s="25"/>
      <c r="O380" s="25"/>
      <c r="P380" s="25"/>
      <c r="Q380" s="25"/>
      <c r="R380" s="25"/>
      <c r="S380" s="25"/>
      <c r="T380" s="25"/>
      <c r="U380" s="25"/>
    </row>
    <row r="381" spans="1:21" s="28" customFormat="1" ht="18">
      <c r="A381" s="223" t="str">
        <f t="shared" si="163"/>
        <v>81104311</v>
      </c>
      <c r="B381" s="262">
        <v>8110</v>
      </c>
      <c r="C381" s="263">
        <v>4311</v>
      </c>
      <c r="D381" s="264"/>
      <c r="E381" s="264"/>
      <c r="F381" s="264"/>
      <c r="G381" s="265" t="s">
        <v>1055</v>
      </c>
      <c r="H381" s="266">
        <f t="shared" ref="H381:J382" si="180">SUM(H382)</f>
        <v>0</v>
      </c>
      <c r="I381" s="266">
        <f t="shared" si="180"/>
        <v>0</v>
      </c>
      <c r="J381" s="266">
        <f t="shared" si="180"/>
        <v>0</v>
      </c>
      <c r="K381" s="266">
        <f t="shared" ref="K381:L382" si="181">SUM(K382)</f>
        <v>0</v>
      </c>
      <c r="L381" s="267">
        <f t="shared" si="181"/>
        <v>0</v>
      </c>
      <c r="N381" s="25"/>
      <c r="O381" s="25"/>
      <c r="P381" s="25"/>
      <c r="Q381" s="25"/>
      <c r="R381" s="25"/>
      <c r="S381" s="25"/>
      <c r="T381" s="25"/>
      <c r="U381" s="25"/>
    </row>
    <row r="382" spans="1:21" s="28" customFormat="1" ht="18">
      <c r="A382" s="223" t="str">
        <f t="shared" si="163"/>
        <v>811043111</v>
      </c>
      <c r="B382" s="268">
        <v>8110</v>
      </c>
      <c r="C382" s="269">
        <v>4311</v>
      </c>
      <c r="D382" s="270">
        <v>1</v>
      </c>
      <c r="E382" s="270"/>
      <c r="F382" s="270"/>
      <c r="G382" s="271" t="s">
        <v>1055</v>
      </c>
      <c r="H382" s="272">
        <f t="shared" si="180"/>
        <v>0</v>
      </c>
      <c r="I382" s="272">
        <f t="shared" si="180"/>
        <v>0</v>
      </c>
      <c r="J382" s="272">
        <f t="shared" si="180"/>
        <v>0</v>
      </c>
      <c r="K382" s="272">
        <f t="shared" si="181"/>
        <v>0</v>
      </c>
      <c r="L382" s="273">
        <f t="shared" si="181"/>
        <v>0</v>
      </c>
      <c r="N382" s="25"/>
      <c r="O382" s="25"/>
      <c r="P382" s="25"/>
      <c r="Q382" s="25"/>
      <c r="R382" s="25"/>
      <c r="S382" s="25"/>
      <c r="T382" s="25"/>
      <c r="U382" s="25"/>
    </row>
    <row r="383" spans="1:21" s="28" customFormat="1">
      <c r="A383" s="223" t="str">
        <f t="shared" si="163"/>
        <v>8110431111</v>
      </c>
      <c r="B383" s="279">
        <v>8110</v>
      </c>
      <c r="C383" s="280">
        <v>4311</v>
      </c>
      <c r="D383" s="281">
        <v>1</v>
      </c>
      <c r="E383" s="281">
        <v>1</v>
      </c>
      <c r="F383" s="281"/>
      <c r="G383" s="277" t="s">
        <v>199</v>
      </c>
      <c r="H383" s="278">
        <f>SUM(H384:H384)</f>
        <v>0</v>
      </c>
      <c r="I383" s="278">
        <f>SUM(I384:I384)</f>
        <v>0</v>
      </c>
      <c r="J383" s="278">
        <f>SUM(J384:J384)</f>
        <v>0</v>
      </c>
      <c r="K383" s="278">
        <f t="shared" ref="K383:L383" si="182">SUM(K384:K384)</f>
        <v>0</v>
      </c>
      <c r="L383" s="295">
        <f t="shared" si="182"/>
        <v>0</v>
      </c>
      <c r="N383" s="25"/>
      <c r="O383" s="25"/>
      <c r="P383" s="25"/>
      <c r="Q383" s="25"/>
      <c r="R383" s="25"/>
      <c r="S383" s="25"/>
      <c r="T383" s="25"/>
      <c r="U383" s="25"/>
    </row>
    <row r="384" spans="1:21" s="28" customFormat="1">
      <c r="A384" s="223" t="str">
        <f t="shared" si="163"/>
        <v>81104311111</v>
      </c>
      <c r="B384" s="29">
        <v>8110</v>
      </c>
      <c r="C384" s="30">
        <v>4311</v>
      </c>
      <c r="D384" s="229">
        <v>1</v>
      </c>
      <c r="E384" s="229">
        <v>1</v>
      </c>
      <c r="F384" s="229">
        <v>1</v>
      </c>
      <c r="G384" s="31" t="s">
        <v>199</v>
      </c>
      <c r="H384" s="32"/>
      <c r="I384" s="32"/>
      <c r="J384" s="32"/>
      <c r="K384" s="32"/>
      <c r="L384" s="296"/>
      <c r="N384" s="25"/>
      <c r="O384" s="25"/>
      <c r="P384" s="25"/>
      <c r="Q384" s="25"/>
      <c r="R384" s="25"/>
      <c r="S384" s="25"/>
      <c r="T384" s="25"/>
      <c r="U384" s="25"/>
    </row>
    <row r="385" spans="1:21" s="28" customFormat="1">
      <c r="A385" s="223" t="str">
        <f t="shared" si="163"/>
        <v>81104319</v>
      </c>
      <c r="B385" s="262">
        <v>8110</v>
      </c>
      <c r="C385" s="263">
        <v>4319</v>
      </c>
      <c r="D385" s="264"/>
      <c r="E385" s="264"/>
      <c r="F385" s="264"/>
      <c r="G385" s="265" t="s">
        <v>205</v>
      </c>
      <c r="H385" s="266">
        <f t="shared" ref="H385:J387" si="183">SUM(H386)</f>
        <v>0</v>
      </c>
      <c r="I385" s="266">
        <f t="shared" si="183"/>
        <v>0</v>
      </c>
      <c r="J385" s="266">
        <f t="shared" si="183"/>
        <v>0</v>
      </c>
      <c r="K385" s="266">
        <f t="shared" ref="K385:L387" si="184">SUM(K386)</f>
        <v>0</v>
      </c>
      <c r="L385" s="267">
        <f t="shared" si="184"/>
        <v>0</v>
      </c>
      <c r="N385" s="25"/>
      <c r="O385" s="25"/>
      <c r="P385" s="25"/>
      <c r="Q385" s="25"/>
      <c r="R385" s="25"/>
      <c r="S385" s="25"/>
      <c r="T385" s="25"/>
      <c r="U385" s="25"/>
    </row>
    <row r="386" spans="1:21" s="28" customFormat="1">
      <c r="A386" s="223" t="str">
        <f t="shared" si="163"/>
        <v>811043191</v>
      </c>
      <c r="B386" s="268">
        <v>8110</v>
      </c>
      <c r="C386" s="269">
        <v>4319</v>
      </c>
      <c r="D386" s="270">
        <v>1</v>
      </c>
      <c r="E386" s="270"/>
      <c r="F386" s="270"/>
      <c r="G386" s="271" t="s">
        <v>205</v>
      </c>
      <c r="H386" s="272">
        <f t="shared" si="183"/>
        <v>0</v>
      </c>
      <c r="I386" s="272">
        <f t="shared" si="183"/>
        <v>0</v>
      </c>
      <c r="J386" s="272">
        <f t="shared" si="183"/>
        <v>0</v>
      </c>
      <c r="K386" s="272">
        <f t="shared" si="184"/>
        <v>0</v>
      </c>
      <c r="L386" s="273">
        <f t="shared" si="184"/>
        <v>0</v>
      </c>
      <c r="N386" s="25"/>
      <c r="O386" s="25"/>
      <c r="P386" s="25"/>
      <c r="Q386" s="25"/>
      <c r="R386" s="25"/>
      <c r="S386" s="25"/>
      <c r="T386" s="25"/>
      <c r="U386" s="25"/>
    </row>
    <row r="387" spans="1:21" s="28" customFormat="1">
      <c r="A387" s="223" t="str">
        <f t="shared" si="163"/>
        <v>8110431911</v>
      </c>
      <c r="B387" s="279">
        <v>8110</v>
      </c>
      <c r="C387" s="280">
        <v>4319</v>
      </c>
      <c r="D387" s="281">
        <v>1</v>
      </c>
      <c r="E387" s="281">
        <v>1</v>
      </c>
      <c r="F387" s="281"/>
      <c r="G387" s="277" t="s">
        <v>205</v>
      </c>
      <c r="H387" s="278">
        <f t="shared" si="183"/>
        <v>0</v>
      </c>
      <c r="I387" s="278">
        <f t="shared" si="183"/>
        <v>0</v>
      </c>
      <c r="J387" s="278">
        <f t="shared" si="183"/>
        <v>0</v>
      </c>
      <c r="K387" s="278">
        <f t="shared" si="184"/>
        <v>0</v>
      </c>
      <c r="L387" s="295">
        <f t="shared" si="184"/>
        <v>0</v>
      </c>
      <c r="N387" s="25"/>
      <c r="O387" s="25"/>
      <c r="P387" s="25"/>
      <c r="Q387" s="25"/>
      <c r="R387" s="25"/>
      <c r="S387" s="25"/>
      <c r="T387" s="25"/>
      <c r="U387" s="25"/>
    </row>
    <row r="388" spans="1:21" s="28" customFormat="1">
      <c r="A388" s="223" t="str">
        <f t="shared" si="163"/>
        <v>81104319111</v>
      </c>
      <c r="B388" s="29">
        <v>8110</v>
      </c>
      <c r="C388" s="30">
        <v>4319</v>
      </c>
      <c r="D388" s="229">
        <v>1</v>
      </c>
      <c r="E388" s="229">
        <v>1</v>
      </c>
      <c r="F388" s="229">
        <v>1</v>
      </c>
      <c r="G388" s="31" t="s">
        <v>205</v>
      </c>
      <c r="H388" s="32"/>
      <c r="I388" s="32"/>
      <c r="J388" s="32"/>
      <c r="K388" s="32"/>
      <c r="L388" s="296"/>
      <c r="N388" s="25"/>
      <c r="O388" s="25"/>
      <c r="P388" s="25"/>
      <c r="Q388" s="25"/>
      <c r="R388" s="25"/>
      <c r="S388" s="25"/>
      <c r="T388" s="25"/>
      <c r="U388" s="25"/>
    </row>
    <row r="389" spans="1:21" s="28" customFormat="1" ht="19.5" customHeight="1">
      <c r="A389" s="223" t="str">
        <f t="shared" si="163"/>
        <v>Subtotal (7)</v>
      </c>
      <c r="B389" s="303" t="s">
        <v>1109</v>
      </c>
      <c r="C389" s="34"/>
      <c r="D389" s="236"/>
      <c r="E389" s="236"/>
      <c r="F389" s="236"/>
      <c r="G389" s="31"/>
      <c r="H389" s="26">
        <f>+H385+H381</f>
        <v>0</v>
      </c>
      <c r="I389" s="26">
        <f>+I385+I381</f>
        <v>0</v>
      </c>
      <c r="J389" s="26">
        <f>+J385+J381</f>
        <v>0</v>
      </c>
      <c r="K389" s="26">
        <f t="shared" ref="K389:L389" si="185">+K385+K381</f>
        <v>0</v>
      </c>
      <c r="L389" s="27">
        <f t="shared" si="185"/>
        <v>0</v>
      </c>
      <c r="N389" s="25"/>
      <c r="O389" s="25"/>
      <c r="P389" s="25"/>
      <c r="Q389" s="25"/>
      <c r="R389" s="25"/>
      <c r="S389" s="25"/>
      <c r="T389" s="25"/>
      <c r="U389" s="25"/>
    </row>
    <row r="390" spans="1:21" s="28" customFormat="1" ht="17.25" customHeight="1">
      <c r="A390" s="223" t="str">
        <f t="shared" si="163"/>
        <v>81104320</v>
      </c>
      <c r="B390" s="238">
        <v>8110</v>
      </c>
      <c r="C390" s="239">
        <v>4320</v>
      </c>
      <c r="D390" s="240"/>
      <c r="E390" s="240"/>
      <c r="F390" s="240"/>
      <c r="G390" s="241" t="s">
        <v>45</v>
      </c>
      <c r="H390" s="242">
        <f>+H391+H395+H399+H403+H407</f>
        <v>0</v>
      </c>
      <c r="I390" s="242">
        <f>+I391+I395+I399+I403+I407</f>
        <v>0</v>
      </c>
      <c r="J390" s="242">
        <f>+J391+J395+J399+J403+J407</f>
        <v>0</v>
      </c>
      <c r="K390" s="242">
        <f t="shared" ref="K390:L390" si="186">+K391+K395+K399+K403+K407</f>
        <v>0</v>
      </c>
      <c r="L390" s="243">
        <f t="shared" si="186"/>
        <v>0</v>
      </c>
      <c r="N390" s="25"/>
      <c r="O390" s="25"/>
      <c r="P390" s="25"/>
      <c r="Q390" s="25"/>
      <c r="R390" s="25"/>
      <c r="S390" s="25"/>
      <c r="T390" s="25"/>
      <c r="U390" s="25"/>
    </row>
    <row r="391" spans="1:21" s="28" customFormat="1" ht="18">
      <c r="A391" s="223" t="str">
        <f t="shared" si="163"/>
        <v>81104321</v>
      </c>
      <c r="B391" s="262">
        <v>8110</v>
      </c>
      <c r="C391" s="263">
        <v>4321</v>
      </c>
      <c r="D391" s="264"/>
      <c r="E391" s="264"/>
      <c r="F391" s="264"/>
      <c r="G391" s="265" t="s">
        <v>206</v>
      </c>
      <c r="H391" s="266">
        <f t="shared" ref="H391:J393" si="187">SUM(H392)</f>
        <v>0</v>
      </c>
      <c r="I391" s="266">
        <f t="shared" si="187"/>
        <v>0</v>
      </c>
      <c r="J391" s="266">
        <f t="shared" si="187"/>
        <v>0</v>
      </c>
      <c r="K391" s="266">
        <f t="shared" ref="K391:L393" si="188">SUM(K392)</f>
        <v>0</v>
      </c>
      <c r="L391" s="267">
        <f t="shared" si="188"/>
        <v>0</v>
      </c>
      <c r="N391" s="25"/>
      <c r="O391" s="25"/>
      <c r="P391" s="25"/>
      <c r="Q391" s="25"/>
      <c r="R391" s="25"/>
      <c r="S391" s="25"/>
      <c r="T391" s="25"/>
      <c r="U391" s="25"/>
    </row>
    <row r="392" spans="1:21" s="28" customFormat="1" ht="18">
      <c r="A392" s="223" t="str">
        <f t="shared" si="163"/>
        <v>811043211</v>
      </c>
      <c r="B392" s="268">
        <v>8110</v>
      </c>
      <c r="C392" s="269">
        <v>4321</v>
      </c>
      <c r="D392" s="270">
        <v>1</v>
      </c>
      <c r="E392" s="270"/>
      <c r="F392" s="270"/>
      <c r="G392" s="271" t="s">
        <v>206</v>
      </c>
      <c r="H392" s="272">
        <f t="shared" si="187"/>
        <v>0</v>
      </c>
      <c r="I392" s="272">
        <f t="shared" si="187"/>
        <v>0</v>
      </c>
      <c r="J392" s="272">
        <f t="shared" si="187"/>
        <v>0</v>
      </c>
      <c r="K392" s="272">
        <f t="shared" si="188"/>
        <v>0</v>
      </c>
      <c r="L392" s="273">
        <f t="shared" si="188"/>
        <v>0</v>
      </c>
      <c r="N392" s="25"/>
      <c r="O392" s="25"/>
      <c r="P392" s="25"/>
      <c r="Q392" s="25"/>
      <c r="R392" s="25"/>
      <c r="S392" s="25"/>
      <c r="T392" s="25"/>
      <c r="U392" s="25"/>
    </row>
    <row r="393" spans="1:21" s="28" customFormat="1">
      <c r="A393" s="223" t="str">
        <f t="shared" si="163"/>
        <v>8110432111</v>
      </c>
      <c r="B393" s="279">
        <v>8110</v>
      </c>
      <c r="C393" s="280">
        <v>4321</v>
      </c>
      <c r="D393" s="281">
        <v>1</v>
      </c>
      <c r="E393" s="281">
        <v>1</v>
      </c>
      <c r="F393" s="281"/>
      <c r="G393" s="277" t="s">
        <v>206</v>
      </c>
      <c r="H393" s="278">
        <f t="shared" si="187"/>
        <v>0</v>
      </c>
      <c r="I393" s="278">
        <f t="shared" si="187"/>
        <v>0</v>
      </c>
      <c r="J393" s="278">
        <f t="shared" si="187"/>
        <v>0</v>
      </c>
      <c r="K393" s="278">
        <f t="shared" si="188"/>
        <v>0</v>
      </c>
      <c r="L393" s="295">
        <f t="shared" si="188"/>
        <v>0</v>
      </c>
      <c r="N393" s="25"/>
      <c r="O393" s="25"/>
      <c r="P393" s="25"/>
      <c r="Q393" s="25"/>
      <c r="R393" s="25"/>
      <c r="S393" s="25"/>
      <c r="T393" s="25"/>
      <c r="U393" s="25"/>
    </row>
    <row r="394" spans="1:21" s="28" customFormat="1" ht="17.25" customHeight="1">
      <c r="A394" s="223" t="str">
        <f t="shared" si="163"/>
        <v>81104321111</v>
      </c>
      <c r="B394" s="29">
        <v>8110</v>
      </c>
      <c r="C394" s="30">
        <v>4321</v>
      </c>
      <c r="D394" s="229">
        <v>1</v>
      </c>
      <c r="E394" s="229">
        <v>1</v>
      </c>
      <c r="F394" s="229">
        <v>1</v>
      </c>
      <c r="G394" s="31" t="s">
        <v>206</v>
      </c>
      <c r="H394" s="32"/>
      <c r="I394" s="32"/>
      <c r="J394" s="32"/>
      <c r="K394" s="32"/>
      <c r="L394" s="296"/>
      <c r="N394" s="25"/>
      <c r="O394" s="25"/>
      <c r="P394" s="25"/>
      <c r="Q394" s="25"/>
      <c r="R394" s="25"/>
      <c r="S394" s="25"/>
      <c r="T394" s="25"/>
      <c r="U394" s="25"/>
    </row>
    <row r="395" spans="1:21" s="28" customFormat="1" ht="18">
      <c r="A395" s="223" t="str">
        <f t="shared" si="163"/>
        <v>81104322</v>
      </c>
      <c r="B395" s="262">
        <v>8110</v>
      </c>
      <c r="C395" s="263">
        <v>4322</v>
      </c>
      <c r="D395" s="264"/>
      <c r="E395" s="264"/>
      <c r="F395" s="264"/>
      <c r="G395" s="265" t="s">
        <v>207</v>
      </c>
      <c r="H395" s="266">
        <f t="shared" ref="H395:J397" si="189">SUM(H396)</f>
        <v>0</v>
      </c>
      <c r="I395" s="266">
        <f t="shared" si="189"/>
        <v>0</v>
      </c>
      <c r="J395" s="266">
        <f t="shared" si="189"/>
        <v>0</v>
      </c>
      <c r="K395" s="266">
        <f t="shared" ref="K395:L397" si="190">SUM(K396)</f>
        <v>0</v>
      </c>
      <c r="L395" s="267">
        <f t="shared" si="190"/>
        <v>0</v>
      </c>
      <c r="N395" s="25"/>
      <c r="O395" s="25"/>
      <c r="P395" s="25"/>
      <c r="Q395" s="25"/>
      <c r="R395" s="25"/>
      <c r="S395" s="25"/>
      <c r="T395" s="25"/>
      <c r="U395" s="25"/>
    </row>
    <row r="396" spans="1:21" s="28" customFormat="1" ht="18">
      <c r="A396" s="223" t="str">
        <f t="shared" si="163"/>
        <v>811043221</v>
      </c>
      <c r="B396" s="268">
        <v>8110</v>
      </c>
      <c r="C396" s="269">
        <v>4322</v>
      </c>
      <c r="D396" s="270">
        <v>1</v>
      </c>
      <c r="E396" s="270"/>
      <c r="F396" s="270"/>
      <c r="G396" s="271" t="s">
        <v>207</v>
      </c>
      <c r="H396" s="272">
        <f t="shared" si="189"/>
        <v>0</v>
      </c>
      <c r="I396" s="272">
        <f t="shared" si="189"/>
        <v>0</v>
      </c>
      <c r="J396" s="272">
        <f t="shared" si="189"/>
        <v>0</v>
      </c>
      <c r="K396" s="272">
        <f t="shared" si="190"/>
        <v>0</v>
      </c>
      <c r="L396" s="273">
        <f t="shared" si="190"/>
        <v>0</v>
      </c>
      <c r="N396" s="25"/>
      <c r="O396" s="25"/>
      <c r="P396" s="25"/>
      <c r="Q396" s="25"/>
      <c r="R396" s="25"/>
      <c r="S396" s="25"/>
      <c r="T396" s="25"/>
      <c r="U396" s="25"/>
    </row>
    <row r="397" spans="1:21" s="28" customFormat="1">
      <c r="A397" s="223" t="str">
        <f t="shared" si="163"/>
        <v>8110432211</v>
      </c>
      <c r="B397" s="279">
        <v>8110</v>
      </c>
      <c r="C397" s="280">
        <v>4322</v>
      </c>
      <c r="D397" s="281">
        <v>1</v>
      </c>
      <c r="E397" s="281">
        <v>1</v>
      </c>
      <c r="F397" s="281"/>
      <c r="G397" s="277" t="s">
        <v>207</v>
      </c>
      <c r="H397" s="278">
        <f t="shared" si="189"/>
        <v>0</v>
      </c>
      <c r="I397" s="278">
        <f t="shared" si="189"/>
        <v>0</v>
      </c>
      <c r="J397" s="278">
        <f t="shared" si="189"/>
        <v>0</v>
      </c>
      <c r="K397" s="278">
        <f t="shared" si="190"/>
        <v>0</v>
      </c>
      <c r="L397" s="295">
        <f t="shared" si="190"/>
        <v>0</v>
      </c>
      <c r="N397" s="25"/>
      <c r="O397" s="25"/>
      <c r="P397" s="25"/>
      <c r="Q397" s="25"/>
      <c r="R397" s="25"/>
      <c r="S397" s="25"/>
      <c r="T397" s="25"/>
      <c r="U397" s="25"/>
    </row>
    <row r="398" spans="1:21" s="28" customFormat="1" ht="17.25" customHeight="1">
      <c r="A398" s="223" t="str">
        <f t="shared" si="163"/>
        <v>81104322111</v>
      </c>
      <c r="B398" s="29">
        <v>8110</v>
      </c>
      <c r="C398" s="30">
        <v>4322</v>
      </c>
      <c r="D398" s="229">
        <v>1</v>
      </c>
      <c r="E398" s="229">
        <v>1</v>
      </c>
      <c r="F398" s="229">
        <v>1</v>
      </c>
      <c r="G398" s="31" t="s">
        <v>207</v>
      </c>
      <c r="H398" s="32"/>
      <c r="I398" s="32"/>
      <c r="J398" s="32"/>
      <c r="K398" s="32"/>
      <c r="L398" s="296"/>
      <c r="N398" s="25"/>
      <c r="O398" s="25"/>
      <c r="P398" s="25"/>
      <c r="Q398" s="25"/>
      <c r="R398" s="25"/>
      <c r="S398" s="25"/>
      <c r="T398" s="25"/>
      <c r="U398" s="25"/>
    </row>
    <row r="399" spans="1:21" s="28" customFormat="1" ht="18">
      <c r="A399" s="223" t="str">
        <f t="shared" si="163"/>
        <v>81104323</v>
      </c>
      <c r="B399" s="262">
        <v>8110</v>
      </c>
      <c r="C399" s="263">
        <v>4323</v>
      </c>
      <c r="D399" s="264"/>
      <c r="E399" s="264"/>
      <c r="F399" s="264"/>
      <c r="G399" s="265" t="s">
        <v>208</v>
      </c>
      <c r="H399" s="266">
        <f t="shared" ref="H399:J401" si="191">SUM(H400)</f>
        <v>0</v>
      </c>
      <c r="I399" s="266">
        <f t="shared" si="191"/>
        <v>0</v>
      </c>
      <c r="J399" s="266">
        <f t="shared" si="191"/>
        <v>0</v>
      </c>
      <c r="K399" s="266">
        <f t="shared" ref="K399:L401" si="192">SUM(K400)</f>
        <v>0</v>
      </c>
      <c r="L399" s="267">
        <f t="shared" si="192"/>
        <v>0</v>
      </c>
      <c r="N399" s="25"/>
      <c r="O399" s="25"/>
      <c r="P399" s="25"/>
      <c r="Q399" s="25"/>
      <c r="R399" s="25"/>
      <c r="S399" s="25"/>
      <c r="T399" s="25"/>
      <c r="U399" s="25"/>
    </row>
    <row r="400" spans="1:21" s="28" customFormat="1" ht="18">
      <c r="A400" s="223" t="str">
        <f t="shared" si="163"/>
        <v>811043231</v>
      </c>
      <c r="B400" s="268">
        <v>8110</v>
      </c>
      <c r="C400" s="269">
        <v>4323</v>
      </c>
      <c r="D400" s="270">
        <v>1</v>
      </c>
      <c r="E400" s="270"/>
      <c r="F400" s="270"/>
      <c r="G400" s="271" t="s">
        <v>208</v>
      </c>
      <c r="H400" s="272">
        <f t="shared" si="191"/>
        <v>0</v>
      </c>
      <c r="I400" s="272">
        <f t="shared" si="191"/>
        <v>0</v>
      </c>
      <c r="J400" s="272">
        <f t="shared" si="191"/>
        <v>0</v>
      </c>
      <c r="K400" s="272">
        <f t="shared" si="192"/>
        <v>0</v>
      </c>
      <c r="L400" s="273">
        <f t="shared" si="192"/>
        <v>0</v>
      </c>
      <c r="N400" s="25"/>
      <c r="O400" s="25"/>
      <c r="P400" s="25"/>
      <c r="Q400" s="25"/>
      <c r="R400" s="25"/>
      <c r="S400" s="25"/>
      <c r="T400" s="25"/>
      <c r="U400" s="25"/>
    </row>
    <row r="401" spans="1:21" s="28" customFormat="1" ht="18">
      <c r="A401" s="223" t="str">
        <f t="shared" ref="A401:A464" si="193">B401&amp;C401&amp;D401&amp;E401&amp;F401</f>
        <v>8110432311</v>
      </c>
      <c r="B401" s="279">
        <v>8110</v>
      </c>
      <c r="C401" s="280">
        <v>4323</v>
      </c>
      <c r="D401" s="281">
        <v>1</v>
      </c>
      <c r="E401" s="281">
        <v>1</v>
      </c>
      <c r="F401" s="281"/>
      <c r="G401" s="277" t="s">
        <v>208</v>
      </c>
      <c r="H401" s="278">
        <f t="shared" si="191"/>
        <v>0</v>
      </c>
      <c r="I401" s="278">
        <f t="shared" si="191"/>
        <v>0</v>
      </c>
      <c r="J401" s="278">
        <f t="shared" si="191"/>
        <v>0</v>
      </c>
      <c r="K401" s="278">
        <f t="shared" si="192"/>
        <v>0</v>
      </c>
      <c r="L401" s="295">
        <f t="shared" si="192"/>
        <v>0</v>
      </c>
      <c r="N401" s="25"/>
      <c r="O401" s="25"/>
      <c r="P401" s="25"/>
      <c r="Q401" s="25"/>
      <c r="R401" s="25"/>
      <c r="S401" s="25"/>
      <c r="T401" s="25"/>
      <c r="U401" s="25"/>
    </row>
    <row r="402" spans="1:21" s="28" customFormat="1" ht="18">
      <c r="A402" s="223" t="str">
        <f t="shared" si="193"/>
        <v>81104323111</v>
      </c>
      <c r="B402" s="29">
        <v>8110</v>
      </c>
      <c r="C402" s="30">
        <v>4323</v>
      </c>
      <c r="D402" s="229">
        <v>1</v>
      </c>
      <c r="E402" s="229">
        <v>1</v>
      </c>
      <c r="F402" s="229">
        <v>1</v>
      </c>
      <c r="G402" s="31" t="s">
        <v>208</v>
      </c>
      <c r="H402" s="32"/>
      <c r="I402" s="32"/>
      <c r="J402" s="32"/>
      <c r="K402" s="32"/>
      <c r="L402" s="296"/>
      <c r="N402" s="25"/>
      <c r="O402" s="25"/>
      <c r="P402" s="25"/>
      <c r="Q402" s="25"/>
      <c r="R402" s="25"/>
      <c r="S402" s="25"/>
      <c r="T402" s="25"/>
      <c r="U402" s="25"/>
    </row>
    <row r="403" spans="1:21" s="28" customFormat="1" ht="18">
      <c r="A403" s="223" t="str">
        <f t="shared" si="193"/>
        <v>81104324</v>
      </c>
      <c r="B403" s="262">
        <v>8110</v>
      </c>
      <c r="C403" s="263">
        <v>4324</v>
      </c>
      <c r="D403" s="264"/>
      <c r="E403" s="264"/>
      <c r="F403" s="264"/>
      <c r="G403" s="265" t="s">
        <v>209</v>
      </c>
      <c r="H403" s="266">
        <f t="shared" ref="H403:J405" si="194">SUM(H404)</f>
        <v>0</v>
      </c>
      <c r="I403" s="266">
        <f t="shared" si="194"/>
        <v>0</v>
      </c>
      <c r="J403" s="266">
        <f t="shared" si="194"/>
        <v>0</v>
      </c>
      <c r="K403" s="266">
        <f t="shared" ref="K403:L405" si="195">SUM(K404)</f>
        <v>0</v>
      </c>
      <c r="L403" s="267">
        <f t="shared" si="195"/>
        <v>0</v>
      </c>
      <c r="N403" s="25"/>
      <c r="O403" s="25"/>
      <c r="P403" s="25"/>
      <c r="Q403" s="25"/>
      <c r="R403" s="25"/>
      <c r="S403" s="25"/>
      <c r="T403" s="25"/>
      <c r="U403" s="25"/>
    </row>
    <row r="404" spans="1:21" s="28" customFormat="1" ht="18">
      <c r="A404" s="223" t="str">
        <f t="shared" si="193"/>
        <v>811043241</v>
      </c>
      <c r="B404" s="268">
        <v>8110</v>
      </c>
      <c r="C404" s="269">
        <v>4324</v>
      </c>
      <c r="D404" s="270">
        <v>1</v>
      </c>
      <c r="E404" s="270"/>
      <c r="F404" s="270"/>
      <c r="G404" s="271" t="s">
        <v>209</v>
      </c>
      <c r="H404" s="272">
        <f t="shared" si="194"/>
        <v>0</v>
      </c>
      <c r="I404" s="272">
        <f t="shared" si="194"/>
        <v>0</v>
      </c>
      <c r="J404" s="272">
        <f t="shared" si="194"/>
        <v>0</v>
      </c>
      <c r="K404" s="272">
        <f t="shared" si="195"/>
        <v>0</v>
      </c>
      <c r="L404" s="273">
        <f t="shared" si="195"/>
        <v>0</v>
      </c>
      <c r="N404" s="25"/>
      <c r="O404" s="25"/>
      <c r="P404" s="25"/>
      <c r="Q404" s="25"/>
      <c r="R404" s="25"/>
      <c r="S404" s="25"/>
      <c r="T404" s="25"/>
      <c r="U404" s="25"/>
    </row>
    <row r="405" spans="1:21" s="28" customFormat="1" ht="18">
      <c r="A405" s="223" t="str">
        <f t="shared" si="193"/>
        <v>8110432411</v>
      </c>
      <c r="B405" s="279">
        <v>8110</v>
      </c>
      <c r="C405" s="280">
        <v>4324</v>
      </c>
      <c r="D405" s="281">
        <v>1</v>
      </c>
      <c r="E405" s="281">
        <v>1</v>
      </c>
      <c r="F405" s="281"/>
      <c r="G405" s="277" t="s">
        <v>209</v>
      </c>
      <c r="H405" s="278">
        <f t="shared" si="194"/>
        <v>0</v>
      </c>
      <c r="I405" s="278">
        <f t="shared" si="194"/>
        <v>0</v>
      </c>
      <c r="J405" s="278">
        <f t="shared" si="194"/>
        <v>0</v>
      </c>
      <c r="K405" s="278">
        <f t="shared" si="195"/>
        <v>0</v>
      </c>
      <c r="L405" s="295">
        <f t="shared" si="195"/>
        <v>0</v>
      </c>
      <c r="N405" s="25"/>
      <c r="O405" s="25"/>
      <c r="P405" s="25"/>
      <c r="Q405" s="25"/>
      <c r="R405" s="25"/>
      <c r="S405" s="25"/>
      <c r="T405" s="25"/>
      <c r="U405" s="25"/>
    </row>
    <row r="406" spans="1:21" s="28" customFormat="1" ht="21" customHeight="1">
      <c r="A406" s="223" t="str">
        <f t="shared" si="193"/>
        <v>81104324111</v>
      </c>
      <c r="B406" s="29">
        <v>8110</v>
      </c>
      <c r="C406" s="30">
        <v>4324</v>
      </c>
      <c r="D406" s="229">
        <v>1</v>
      </c>
      <c r="E406" s="229">
        <v>1</v>
      </c>
      <c r="F406" s="229">
        <v>1</v>
      </c>
      <c r="G406" s="31" t="s">
        <v>209</v>
      </c>
      <c r="H406" s="32"/>
      <c r="I406" s="32"/>
      <c r="J406" s="32"/>
      <c r="K406" s="32"/>
      <c r="L406" s="296"/>
      <c r="N406" s="25"/>
      <c r="O406" s="25"/>
      <c r="P406" s="25"/>
      <c r="Q406" s="25"/>
      <c r="R406" s="25"/>
      <c r="S406" s="25"/>
      <c r="T406" s="25"/>
      <c r="U406" s="25"/>
    </row>
    <row r="407" spans="1:21" s="28" customFormat="1" ht="18">
      <c r="A407" s="223" t="str">
        <f t="shared" si="193"/>
        <v>81104325</v>
      </c>
      <c r="B407" s="262">
        <v>8110</v>
      </c>
      <c r="C407" s="263">
        <v>4325</v>
      </c>
      <c r="D407" s="264"/>
      <c r="E407" s="264"/>
      <c r="F407" s="264"/>
      <c r="G407" s="265" t="s">
        <v>210</v>
      </c>
      <c r="H407" s="266">
        <f t="shared" ref="H407:J409" si="196">SUM(H408)</f>
        <v>0</v>
      </c>
      <c r="I407" s="266">
        <f t="shared" si="196"/>
        <v>0</v>
      </c>
      <c r="J407" s="266">
        <f t="shared" si="196"/>
        <v>0</v>
      </c>
      <c r="K407" s="266">
        <f t="shared" ref="K407:L409" si="197">SUM(K408)</f>
        <v>0</v>
      </c>
      <c r="L407" s="267">
        <f t="shared" si="197"/>
        <v>0</v>
      </c>
      <c r="N407" s="25"/>
      <c r="O407" s="25"/>
      <c r="P407" s="25"/>
      <c r="Q407" s="25"/>
      <c r="R407" s="25"/>
      <c r="S407" s="25"/>
      <c r="T407" s="25"/>
      <c r="U407" s="25"/>
    </row>
    <row r="408" spans="1:21" s="28" customFormat="1" ht="18">
      <c r="A408" s="223" t="str">
        <f t="shared" si="193"/>
        <v>811043251</v>
      </c>
      <c r="B408" s="268">
        <v>8110</v>
      </c>
      <c r="C408" s="269">
        <v>4325</v>
      </c>
      <c r="D408" s="270">
        <v>1</v>
      </c>
      <c r="E408" s="270"/>
      <c r="F408" s="270"/>
      <c r="G408" s="271" t="s">
        <v>210</v>
      </c>
      <c r="H408" s="272">
        <f t="shared" si="196"/>
        <v>0</v>
      </c>
      <c r="I408" s="272">
        <f t="shared" si="196"/>
        <v>0</v>
      </c>
      <c r="J408" s="272">
        <f t="shared" si="196"/>
        <v>0</v>
      </c>
      <c r="K408" s="272">
        <f t="shared" si="197"/>
        <v>0</v>
      </c>
      <c r="L408" s="273">
        <f t="shared" si="197"/>
        <v>0</v>
      </c>
      <c r="N408" s="25"/>
      <c r="O408" s="25"/>
      <c r="P408" s="25"/>
      <c r="Q408" s="25"/>
      <c r="R408" s="25"/>
      <c r="S408" s="25"/>
      <c r="T408" s="25"/>
      <c r="U408" s="25"/>
    </row>
    <row r="409" spans="1:21" s="28" customFormat="1" ht="18">
      <c r="A409" s="223" t="str">
        <f t="shared" si="193"/>
        <v>8110432511</v>
      </c>
      <c r="B409" s="279">
        <v>8110</v>
      </c>
      <c r="C409" s="280">
        <v>4325</v>
      </c>
      <c r="D409" s="281">
        <v>1</v>
      </c>
      <c r="E409" s="281">
        <v>1</v>
      </c>
      <c r="F409" s="281"/>
      <c r="G409" s="277" t="s">
        <v>210</v>
      </c>
      <c r="H409" s="278">
        <f t="shared" si="196"/>
        <v>0</v>
      </c>
      <c r="I409" s="278">
        <f t="shared" si="196"/>
        <v>0</v>
      </c>
      <c r="J409" s="278">
        <f t="shared" si="196"/>
        <v>0</v>
      </c>
      <c r="K409" s="278">
        <f t="shared" si="197"/>
        <v>0</v>
      </c>
      <c r="L409" s="295">
        <f t="shared" si="197"/>
        <v>0</v>
      </c>
      <c r="N409" s="25"/>
      <c r="O409" s="25"/>
      <c r="P409" s="25"/>
      <c r="Q409" s="25"/>
      <c r="R409" s="25"/>
      <c r="S409" s="25"/>
      <c r="T409" s="25"/>
      <c r="U409" s="25"/>
    </row>
    <row r="410" spans="1:21" s="28" customFormat="1" ht="21" customHeight="1">
      <c r="A410" s="223" t="str">
        <f t="shared" si="193"/>
        <v>81104325111</v>
      </c>
      <c r="B410" s="29">
        <v>8110</v>
      </c>
      <c r="C410" s="30">
        <v>4325</v>
      </c>
      <c r="D410" s="229">
        <v>1</v>
      </c>
      <c r="E410" s="229">
        <v>1</v>
      </c>
      <c r="F410" s="229">
        <v>1</v>
      </c>
      <c r="G410" s="31" t="s">
        <v>210</v>
      </c>
      <c r="H410" s="32"/>
      <c r="I410" s="32"/>
      <c r="J410" s="32"/>
      <c r="K410" s="32"/>
      <c r="L410" s="296"/>
      <c r="N410" s="25"/>
      <c r="O410" s="25"/>
      <c r="P410" s="25"/>
      <c r="Q410" s="25"/>
      <c r="R410" s="25"/>
      <c r="S410" s="25"/>
      <c r="T410" s="25"/>
      <c r="U410" s="25"/>
    </row>
    <row r="411" spans="1:21" s="28" customFormat="1" ht="19.5" customHeight="1">
      <c r="A411" s="223" t="str">
        <f t="shared" si="193"/>
        <v>Subtotal (7)</v>
      </c>
      <c r="B411" s="352" t="s">
        <v>1109</v>
      </c>
      <c r="C411" s="353"/>
      <c r="D411" s="353"/>
      <c r="E411" s="353"/>
      <c r="F411" s="353"/>
      <c r="G411" s="31"/>
      <c r="H411" s="26">
        <f>+H407+H403+H399+H395+H391</f>
        <v>0</v>
      </c>
      <c r="I411" s="26">
        <f>+I407+I403+I399+I395+I391</f>
        <v>0</v>
      </c>
      <c r="J411" s="26">
        <f>+J407+J403+J399+J395+J391</f>
        <v>0</v>
      </c>
      <c r="K411" s="26">
        <f t="shared" ref="K411:L411" si="198">+K407+K403+K399+K395+K391</f>
        <v>0</v>
      </c>
      <c r="L411" s="27">
        <f t="shared" si="198"/>
        <v>0</v>
      </c>
      <c r="N411" s="25"/>
      <c r="O411" s="25"/>
      <c r="P411" s="25"/>
      <c r="Q411" s="25"/>
      <c r="R411" s="25"/>
      <c r="S411" s="25"/>
      <c r="T411" s="25"/>
      <c r="U411" s="25"/>
    </row>
    <row r="412" spans="1:21" s="28" customFormat="1" ht="21" customHeight="1">
      <c r="A412" s="223" t="str">
        <f t="shared" si="193"/>
        <v>81104330</v>
      </c>
      <c r="B412" s="238">
        <v>8110</v>
      </c>
      <c r="C412" s="239">
        <v>4330</v>
      </c>
      <c r="D412" s="240"/>
      <c r="E412" s="240"/>
      <c r="F412" s="240"/>
      <c r="G412" s="241" t="s">
        <v>46</v>
      </c>
      <c r="H412" s="242">
        <f t="shared" ref="H412:J415" si="199">SUM(H413)</f>
        <v>0</v>
      </c>
      <c r="I412" s="242">
        <f t="shared" si="199"/>
        <v>0</v>
      </c>
      <c r="J412" s="242">
        <f t="shared" si="199"/>
        <v>0</v>
      </c>
      <c r="K412" s="242">
        <f t="shared" ref="K412:L415" si="200">SUM(K413)</f>
        <v>0</v>
      </c>
      <c r="L412" s="243">
        <f t="shared" si="200"/>
        <v>0</v>
      </c>
      <c r="N412" s="25"/>
      <c r="O412" s="25"/>
      <c r="P412" s="25"/>
      <c r="Q412" s="25"/>
      <c r="R412" s="25"/>
      <c r="S412" s="25"/>
      <c r="T412" s="25"/>
      <c r="U412" s="25"/>
    </row>
    <row r="413" spans="1:21" s="28" customFormat="1" ht="18">
      <c r="A413" s="223" t="str">
        <f t="shared" si="193"/>
        <v>81104331</v>
      </c>
      <c r="B413" s="262">
        <v>8110</v>
      </c>
      <c r="C413" s="263">
        <v>4331</v>
      </c>
      <c r="D413" s="264"/>
      <c r="E413" s="264"/>
      <c r="F413" s="264"/>
      <c r="G413" s="265" t="s">
        <v>46</v>
      </c>
      <c r="H413" s="266">
        <f t="shared" si="199"/>
        <v>0</v>
      </c>
      <c r="I413" s="266">
        <f t="shared" si="199"/>
        <v>0</v>
      </c>
      <c r="J413" s="266">
        <f t="shared" si="199"/>
        <v>0</v>
      </c>
      <c r="K413" s="266">
        <f t="shared" si="200"/>
        <v>0</v>
      </c>
      <c r="L413" s="267">
        <f t="shared" si="200"/>
        <v>0</v>
      </c>
      <c r="N413" s="25"/>
      <c r="O413" s="25"/>
      <c r="P413" s="25"/>
      <c r="Q413" s="25"/>
      <c r="R413" s="25"/>
      <c r="S413" s="25"/>
      <c r="T413" s="25"/>
      <c r="U413" s="25"/>
    </row>
    <row r="414" spans="1:21" s="28" customFormat="1" ht="18">
      <c r="A414" s="223" t="str">
        <f t="shared" si="193"/>
        <v>811043311</v>
      </c>
      <c r="B414" s="268">
        <v>8110</v>
      </c>
      <c r="C414" s="269">
        <v>4331</v>
      </c>
      <c r="D414" s="270">
        <v>1</v>
      </c>
      <c r="E414" s="270"/>
      <c r="F414" s="270"/>
      <c r="G414" s="271" t="s">
        <v>46</v>
      </c>
      <c r="H414" s="272">
        <f t="shared" si="199"/>
        <v>0</v>
      </c>
      <c r="I414" s="272">
        <f t="shared" si="199"/>
        <v>0</v>
      </c>
      <c r="J414" s="272">
        <f t="shared" si="199"/>
        <v>0</v>
      </c>
      <c r="K414" s="272">
        <f t="shared" si="200"/>
        <v>0</v>
      </c>
      <c r="L414" s="273">
        <f t="shared" si="200"/>
        <v>0</v>
      </c>
      <c r="N414" s="25"/>
      <c r="O414" s="25"/>
      <c r="P414" s="25"/>
      <c r="Q414" s="25"/>
      <c r="R414" s="25"/>
      <c r="S414" s="25"/>
      <c r="T414" s="25"/>
      <c r="U414" s="25"/>
    </row>
    <row r="415" spans="1:21" s="28" customFormat="1" ht="18">
      <c r="A415" s="223" t="str">
        <f t="shared" si="193"/>
        <v>8110433111</v>
      </c>
      <c r="B415" s="279">
        <v>8110</v>
      </c>
      <c r="C415" s="280">
        <v>4331</v>
      </c>
      <c r="D415" s="281">
        <v>1</v>
      </c>
      <c r="E415" s="281">
        <v>1</v>
      </c>
      <c r="F415" s="281"/>
      <c r="G415" s="277" t="s">
        <v>46</v>
      </c>
      <c r="H415" s="278">
        <f t="shared" si="199"/>
        <v>0</v>
      </c>
      <c r="I415" s="278">
        <f t="shared" si="199"/>
        <v>0</v>
      </c>
      <c r="J415" s="278">
        <f t="shared" si="199"/>
        <v>0</v>
      </c>
      <c r="K415" s="278">
        <f t="shared" si="200"/>
        <v>0</v>
      </c>
      <c r="L415" s="295">
        <f t="shared" si="200"/>
        <v>0</v>
      </c>
      <c r="N415" s="25"/>
      <c r="O415" s="25"/>
      <c r="P415" s="25"/>
      <c r="Q415" s="25"/>
      <c r="R415" s="25"/>
      <c r="S415" s="25"/>
      <c r="T415" s="25"/>
      <c r="U415" s="25"/>
    </row>
    <row r="416" spans="1:21" s="28" customFormat="1" ht="18">
      <c r="A416" s="223" t="str">
        <f t="shared" si="193"/>
        <v>81104331111</v>
      </c>
      <c r="B416" s="29">
        <v>8110</v>
      </c>
      <c r="C416" s="30">
        <v>4331</v>
      </c>
      <c r="D416" s="229">
        <v>1</v>
      </c>
      <c r="E416" s="229">
        <v>1</v>
      </c>
      <c r="F416" s="229">
        <v>1</v>
      </c>
      <c r="G416" s="31" t="s">
        <v>46</v>
      </c>
      <c r="H416" s="32"/>
      <c r="I416" s="32"/>
      <c r="J416" s="32"/>
      <c r="K416" s="32"/>
      <c r="L416" s="296"/>
      <c r="N416" s="25"/>
      <c r="O416" s="25"/>
      <c r="P416" s="25"/>
      <c r="Q416" s="25"/>
      <c r="R416" s="25"/>
      <c r="S416" s="25"/>
      <c r="T416" s="25"/>
      <c r="U416" s="25"/>
    </row>
    <row r="417" spans="1:21" s="28" customFormat="1" ht="19.5" customHeight="1">
      <c r="A417" s="223" t="str">
        <f t="shared" si="193"/>
        <v>Subtotal (7)</v>
      </c>
      <c r="B417" s="352" t="s">
        <v>1109</v>
      </c>
      <c r="C417" s="353"/>
      <c r="D417" s="353"/>
      <c r="E417" s="353"/>
      <c r="F417" s="353"/>
      <c r="G417" s="31"/>
      <c r="H417" s="26">
        <f>H414</f>
        <v>0</v>
      </c>
      <c r="I417" s="26">
        <f>I414</f>
        <v>0</v>
      </c>
      <c r="J417" s="26">
        <f>J414</f>
        <v>0</v>
      </c>
      <c r="K417" s="26">
        <f t="shared" ref="K417:L417" si="201">K414</f>
        <v>0</v>
      </c>
      <c r="L417" s="27">
        <f t="shared" si="201"/>
        <v>0</v>
      </c>
      <c r="N417" s="25"/>
      <c r="O417" s="25"/>
      <c r="P417" s="25"/>
      <c r="Q417" s="25"/>
      <c r="R417" s="25"/>
      <c r="S417" s="25"/>
      <c r="T417" s="25"/>
      <c r="U417" s="25"/>
    </row>
    <row r="418" spans="1:21" s="28" customFormat="1">
      <c r="A418" s="223" t="str">
        <f t="shared" si="193"/>
        <v>81104340</v>
      </c>
      <c r="B418" s="238">
        <v>8110</v>
      </c>
      <c r="C418" s="239">
        <v>4340</v>
      </c>
      <c r="D418" s="240"/>
      <c r="E418" s="240"/>
      <c r="F418" s="240"/>
      <c r="G418" s="241" t="s">
        <v>47</v>
      </c>
      <c r="H418" s="242">
        <f t="shared" ref="H418:J421" si="202">SUM(H419)</f>
        <v>0</v>
      </c>
      <c r="I418" s="242">
        <f t="shared" si="202"/>
        <v>0</v>
      </c>
      <c r="J418" s="242">
        <f t="shared" si="202"/>
        <v>0</v>
      </c>
      <c r="K418" s="242">
        <f t="shared" ref="K418:L421" si="203">SUM(K419)</f>
        <v>0</v>
      </c>
      <c r="L418" s="243">
        <f t="shared" si="203"/>
        <v>0</v>
      </c>
      <c r="N418" s="25"/>
      <c r="O418" s="25"/>
      <c r="P418" s="25"/>
      <c r="Q418" s="25"/>
      <c r="R418" s="25"/>
      <c r="S418" s="25"/>
      <c r="T418" s="25"/>
      <c r="U418" s="25"/>
    </row>
    <row r="419" spans="1:21" s="28" customFormat="1">
      <c r="A419" s="223" t="str">
        <f t="shared" si="193"/>
        <v>81104341</v>
      </c>
      <c r="B419" s="262">
        <v>8110</v>
      </c>
      <c r="C419" s="263">
        <v>4341</v>
      </c>
      <c r="D419" s="264"/>
      <c r="E419" s="264"/>
      <c r="F419" s="264"/>
      <c r="G419" s="265" t="s">
        <v>211</v>
      </c>
      <c r="H419" s="266">
        <f t="shared" si="202"/>
        <v>0</v>
      </c>
      <c r="I419" s="266">
        <f t="shared" si="202"/>
        <v>0</v>
      </c>
      <c r="J419" s="266">
        <f t="shared" si="202"/>
        <v>0</v>
      </c>
      <c r="K419" s="266">
        <f t="shared" si="203"/>
        <v>0</v>
      </c>
      <c r="L419" s="267">
        <f t="shared" si="203"/>
        <v>0</v>
      </c>
      <c r="N419" s="25"/>
      <c r="O419" s="25"/>
      <c r="P419" s="25"/>
      <c r="Q419" s="25"/>
      <c r="R419" s="25"/>
      <c r="S419" s="25"/>
      <c r="T419" s="25"/>
      <c r="U419" s="25"/>
    </row>
    <row r="420" spans="1:21" s="28" customFormat="1">
      <c r="A420" s="223" t="str">
        <f t="shared" si="193"/>
        <v>811043411</v>
      </c>
      <c r="B420" s="268">
        <v>8110</v>
      </c>
      <c r="C420" s="269">
        <v>4341</v>
      </c>
      <c r="D420" s="270">
        <v>1</v>
      </c>
      <c r="E420" s="270"/>
      <c r="F420" s="270"/>
      <c r="G420" s="271" t="s">
        <v>211</v>
      </c>
      <c r="H420" s="272">
        <f t="shared" si="202"/>
        <v>0</v>
      </c>
      <c r="I420" s="272">
        <f t="shared" si="202"/>
        <v>0</v>
      </c>
      <c r="J420" s="272">
        <f t="shared" si="202"/>
        <v>0</v>
      </c>
      <c r="K420" s="272">
        <f t="shared" si="203"/>
        <v>0</v>
      </c>
      <c r="L420" s="273">
        <f t="shared" si="203"/>
        <v>0</v>
      </c>
      <c r="N420" s="25"/>
      <c r="O420" s="25"/>
      <c r="P420" s="25"/>
      <c r="Q420" s="25"/>
      <c r="R420" s="25"/>
      <c r="S420" s="25"/>
      <c r="T420" s="25"/>
      <c r="U420" s="25"/>
    </row>
    <row r="421" spans="1:21" s="28" customFormat="1">
      <c r="A421" s="223" t="str">
        <f t="shared" si="193"/>
        <v>8110434111</v>
      </c>
      <c r="B421" s="279">
        <v>8110</v>
      </c>
      <c r="C421" s="280">
        <v>4341</v>
      </c>
      <c r="D421" s="281">
        <v>1</v>
      </c>
      <c r="E421" s="281">
        <v>1</v>
      </c>
      <c r="F421" s="281"/>
      <c r="G421" s="277" t="s">
        <v>47</v>
      </c>
      <c r="H421" s="278">
        <f t="shared" si="202"/>
        <v>0</v>
      </c>
      <c r="I421" s="278">
        <f t="shared" si="202"/>
        <v>0</v>
      </c>
      <c r="J421" s="278">
        <f t="shared" si="202"/>
        <v>0</v>
      </c>
      <c r="K421" s="278">
        <f t="shared" si="203"/>
        <v>0</v>
      </c>
      <c r="L421" s="295">
        <f t="shared" si="203"/>
        <v>0</v>
      </c>
      <c r="N421" s="25"/>
      <c r="O421" s="25"/>
      <c r="P421" s="25"/>
      <c r="Q421" s="25"/>
      <c r="R421" s="25"/>
      <c r="S421" s="25"/>
      <c r="T421" s="25"/>
      <c r="U421" s="25"/>
    </row>
    <row r="422" spans="1:21" s="28" customFormat="1">
      <c r="A422" s="223" t="str">
        <f t="shared" si="193"/>
        <v>81104341111</v>
      </c>
      <c r="B422" s="29">
        <v>8110</v>
      </c>
      <c r="C422" s="30">
        <v>4341</v>
      </c>
      <c r="D422" s="229">
        <v>1</v>
      </c>
      <c r="E422" s="229">
        <v>1</v>
      </c>
      <c r="F422" s="229">
        <v>1</v>
      </c>
      <c r="G422" s="31" t="s">
        <v>211</v>
      </c>
      <c r="H422" s="32"/>
      <c r="I422" s="32"/>
      <c r="J422" s="32"/>
      <c r="K422" s="32"/>
      <c r="L422" s="296"/>
      <c r="N422" s="25"/>
      <c r="O422" s="25"/>
      <c r="P422" s="25"/>
      <c r="Q422" s="25"/>
      <c r="R422" s="25"/>
      <c r="S422" s="25"/>
      <c r="T422" s="25"/>
      <c r="U422" s="25"/>
    </row>
    <row r="423" spans="1:21" s="28" customFormat="1" ht="20.25" customHeight="1">
      <c r="A423" s="223" t="str">
        <f t="shared" si="193"/>
        <v>Subtotal (7)</v>
      </c>
      <c r="B423" s="352" t="s">
        <v>1109</v>
      </c>
      <c r="C423" s="353"/>
      <c r="D423" s="353"/>
      <c r="E423" s="353"/>
      <c r="F423" s="353"/>
      <c r="G423" s="31"/>
      <c r="H423" s="26">
        <f>+H420</f>
        <v>0</v>
      </c>
      <c r="I423" s="26">
        <f>+I420</f>
        <v>0</v>
      </c>
      <c r="J423" s="26">
        <f>+J420</f>
        <v>0</v>
      </c>
      <c r="K423" s="26">
        <f t="shared" ref="K423:L423" si="204">+K420</f>
        <v>0</v>
      </c>
      <c r="L423" s="27">
        <f t="shared" si="204"/>
        <v>0</v>
      </c>
      <c r="N423" s="25"/>
      <c r="O423" s="25"/>
      <c r="P423" s="25"/>
      <c r="Q423" s="25"/>
      <c r="R423" s="25"/>
      <c r="S423" s="25"/>
      <c r="T423" s="25"/>
      <c r="U423" s="25"/>
    </row>
    <row r="424" spans="1:21" s="28" customFormat="1">
      <c r="A424" s="223" t="str">
        <f t="shared" si="193"/>
        <v>81104350</v>
      </c>
      <c r="B424" s="238">
        <v>8110</v>
      </c>
      <c r="C424" s="260">
        <v>4350</v>
      </c>
      <c r="D424" s="261"/>
      <c r="E424" s="261"/>
      <c r="F424" s="261"/>
      <c r="G424" s="241" t="s">
        <v>212</v>
      </c>
      <c r="H424" s="242">
        <f t="shared" ref="H424:J426" si="205">SUM(H425)</f>
        <v>0</v>
      </c>
      <c r="I424" s="242">
        <f t="shared" si="205"/>
        <v>0</v>
      </c>
      <c r="J424" s="242">
        <f t="shared" si="205"/>
        <v>0</v>
      </c>
      <c r="K424" s="242">
        <f t="shared" ref="K424:L426" si="206">SUM(K425)</f>
        <v>0</v>
      </c>
      <c r="L424" s="243">
        <f t="shared" si="206"/>
        <v>0</v>
      </c>
      <c r="N424" s="25"/>
      <c r="O424" s="25"/>
      <c r="P424" s="25"/>
      <c r="Q424" s="25"/>
      <c r="R424" s="25"/>
      <c r="S424" s="25"/>
      <c r="T424" s="25"/>
      <c r="U424" s="25"/>
    </row>
    <row r="425" spans="1:21" s="28" customFormat="1">
      <c r="A425" s="223" t="str">
        <f t="shared" si="193"/>
        <v>81104351</v>
      </c>
      <c r="B425" s="262">
        <v>8110</v>
      </c>
      <c r="C425" s="263">
        <v>4351</v>
      </c>
      <c r="D425" s="264"/>
      <c r="E425" s="264"/>
      <c r="F425" s="264"/>
      <c r="G425" s="265" t="s">
        <v>212</v>
      </c>
      <c r="H425" s="266">
        <f t="shared" si="205"/>
        <v>0</v>
      </c>
      <c r="I425" s="266">
        <f t="shared" si="205"/>
        <v>0</v>
      </c>
      <c r="J425" s="266">
        <f t="shared" si="205"/>
        <v>0</v>
      </c>
      <c r="K425" s="266">
        <f t="shared" si="206"/>
        <v>0</v>
      </c>
      <c r="L425" s="267">
        <f t="shared" si="206"/>
        <v>0</v>
      </c>
      <c r="N425" s="25"/>
      <c r="O425" s="25"/>
      <c r="P425" s="25"/>
      <c r="Q425" s="25"/>
      <c r="R425" s="25"/>
      <c r="S425" s="25"/>
      <c r="T425" s="25"/>
      <c r="U425" s="25"/>
    </row>
    <row r="426" spans="1:21" s="28" customFormat="1">
      <c r="A426" s="223" t="str">
        <f t="shared" si="193"/>
        <v>811043511</v>
      </c>
      <c r="B426" s="268">
        <v>8110</v>
      </c>
      <c r="C426" s="269">
        <v>4351</v>
      </c>
      <c r="D426" s="270">
        <v>1</v>
      </c>
      <c r="E426" s="270"/>
      <c r="F426" s="270"/>
      <c r="G426" s="271" t="s">
        <v>212</v>
      </c>
      <c r="H426" s="272">
        <f t="shared" si="205"/>
        <v>0</v>
      </c>
      <c r="I426" s="272">
        <f t="shared" si="205"/>
        <v>0</v>
      </c>
      <c r="J426" s="272">
        <f t="shared" si="205"/>
        <v>0</v>
      </c>
      <c r="K426" s="272">
        <f t="shared" si="206"/>
        <v>0</v>
      </c>
      <c r="L426" s="273">
        <f t="shared" si="206"/>
        <v>0</v>
      </c>
      <c r="N426" s="25"/>
      <c r="O426" s="25"/>
      <c r="P426" s="25"/>
      <c r="Q426" s="25"/>
      <c r="R426" s="25"/>
      <c r="S426" s="25"/>
      <c r="T426" s="25"/>
      <c r="U426" s="25"/>
    </row>
    <row r="427" spans="1:21" s="28" customFormat="1">
      <c r="A427" s="223" t="str">
        <f t="shared" si="193"/>
        <v>8110435111</v>
      </c>
      <c r="B427" s="279">
        <v>8110</v>
      </c>
      <c r="C427" s="280">
        <v>4351</v>
      </c>
      <c r="D427" s="281">
        <v>1</v>
      </c>
      <c r="E427" s="281">
        <v>1</v>
      </c>
      <c r="F427" s="281"/>
      <c r="G427" s="277" t="s">
        <v>212</v>
      </c>
      <c r="H427" s="278">
        <f>SUM(H428:H433)</f>
        <v>0</v>
      </c>
      <c r="I427" s="278">
        <f>SUM(I428:I433)</f>
        <v>0</v>
      </c>
      <c r="J427" s="278">
        <f>SUM(J428:J433)</f>
        <v>0</v>
      </c>
      <c r="K427" s="278">
        <f t="shared" ref="K427:L427" si="207">SUM(K428:K433)</f>
        <v>0</v>
      </c>
      <c r="L427" s="295">
        <f t="shared" si="207"/>
        <v>0</v>
      </c>
      <c r="N427" s="25"/>
      <c r="O427" s="25"/>
      <c r="P427" s="25"/>
      <c r="Q427" s="25"/>
      <c r="R427" s="25"/>
      <c r="S427" s="25"/>
      <c r="T427" s="25"/>
      <c r="U427" s="25"/>
    </row>
    <row r="428" spans="1:21" s="28" customFormat="1">
      <c r="A428" s="223" t="str">
        <f t="shared" si="193"/>
        <v>81104351111</v>
      </c>
      <c r="B428" s="29">
        <v>8110</v>
      </c>
      <c r="C428" s="38">
        <v>4351</v>
      </c>
      <c r="D428" s="230">
        <v>1</v>
      </c>
      <c r="E428" s="229">
        <v>1</v>
      </c>
      <c r="F428" s="229">
        <v>1</v>
      </c>
      <c r="G428" s="31" t="s">
        <v>213</v>
      </c>
      <c r="H428" s="33"/>
      <c r="I428" s="33"/>
      <c r="J428" s="33"/>
      <c r="K428" s="33"/>
      <c r="L428" s="297"/>
      <c r="N428" s="25"/>
      <c r="O428" s="25"/>
      <c r="P428" s="25"/>
      <c r="Q428" s="25"/>
      <c r="R428" s="25"/>
      <c r="S428" s="25"/>
      <c r="T428" s="25"/>
      <c r="U428" s="25"/>
    </row>
    <row r="429" spans="1:21" s="28" customFormat="1">
      <c r="A429" s="223" t="str">
        <f t="shared" si="193"/>
        <v>81104351112</v>
      </c>
      <c r="B429" s="29">
        <v>8110</v>
      </c>
      <c r="C429" s="38">
        <v>4351</v>
      </c>
      <c r="D429" s="230">
        <v>1</v>
      </c>
      <c r="E429" s="229">
        <v>1</v>
      </c>
      <c r="F429" s="229">
        <v>2</v>
      </c>
      <c r="G429" s="31" t="s">
        <v>214</v>
      </c>
      <c r="H429" s="33"/>
      <c r="I429" s="33"/>
      <c r="J429" s="33"/>
      <c r="K429" s="33"/>
      <c r="L429" s="297"/>
      <c r="N429" s="25"/>
      <c r="O429" s="25"/>
      <c r="P429" s="25"/>
      <c r="Q429" s="25"/>
      <c r="R429" s="25"/>
      <c r="S429" s="25"/>
      <c r="T429" s="25"/>
      <c r="U429" s="25"/>
    </row>
    <row r="430" spans="1:21" s="28" customFormat="1">
      <c r="A430" s="223" t="str">
        <f t="shared" si="193"/>
        <v>81104351113</v>
      </c>
      <c r="B430" s="29">
        <v>8110</v>
      </c>
      <c r="C430" s="38">
        <v>4351</v>
      </c>
      <c r="D430" s="230">
        <v>1</v>
      </c>
      <c r="E430" s="229">
        <v>1</v>
      </c>
      <c r="F430" s="229">
        <v>3</v>
      </c>
      <c r="G430" s="31" t="s">
        <v>215</v>
      </c>
      <c r="H430" s="33"/>
      <c r="I430" s="33"/>
      <c r="J430" s="33"/>
      <c r="K430" s="33"/>
      <c r="L430" s="297"/>
      <c r="N430" s="25"/>
      <c r="O430" s="25"/>
      <c r="P430" s="25"/>
      <c r="Q430" s="25"/>
      <c r="R430" s="25"/>
      <c r="S430" s="25"/>
      <c r="T430" s="25"/>
      <c r="U430" s="25"/>
    </row>
    <row r="431" spans="1:21" s="28" customFormat="1">
      <c r="A431" s="223" t="str">
        <f t="shared" si="193"/>
        <v>81104351114</v>
      </c>
      <c r="B431" s="39">
        <v>8110</v>
      </c>
      <c r="C431" s="40">
        <v>4351</v>
      </c>
      <c r="D431" s="230">
        <v>1</v>
      </c>
      <c r="E431" s="230">
        <v>1</v>
      </c>
      <c r="F431" s="230">
        <v>4</v>
      </c>
      <c r="G431" s="31" t="s">
        <v>216</v>
      </c>
      <c r="H431" s="33"/>
      <c r="I431" s="33"/>
      <c r="J431" s="33"/>
      <c r="K431" s="33"/>
      <c r="L431" s="297"/>
      <c r="N431" s="25"/>
      <c r="O431" s="25"/>
      <c r="P431" s="25"/>
      <c r="Q431" s="25"/>
      <c r="R431" s="25"/>
      <c r="S431" s="25"/>
      <c r="T431" s="25"/>
      <c r="U431" s="25"/>
    </row>
    <row r="432" spans="1:21" s="28" customFormat="1">
      <c r="A432" s="223" t="str">
        <f t="shared" si="193"/>
        <v>81104351115</v>
      </c>
      <c r="B432" s="39">
        <v>8110</v>
      </c>
      <c r="C432" s="40">
        <v>4351</v>
      </c>
      <c r="D432" s="230">
        <v>1</v>
      </c>
      <c r="E432" s="230">
        <v>1</v>
      </c>
      <c r="F432" s="230">
        <v>5</v>
      </c>
      <c r="G432" s="31" t="s">
        <v>217</v>
      </c>
      <c r="H432" s="33"/>
      <c r="I432" s="33"/>
      <c r="J432" s="33"/>
      <c r="K432" s="33"/>
      <c r="L432" s="297"/>
      <c r="N432" s="25"/>
      <c r="O432" s="25"/>
      <c r="P432" s="25"/>
      <c r="Q432" s="25"/>
      <c r="R432" s="25"/>
      <c r="S432" s="25"/>
      <c r="T432" s="25"/>
      <c r="U432" s="25"/>
    </row>
    <row r="433" spans="1:21" s="28" customFormat="1" ht="27">
      <c r="A433" s="223" t="str">
        <f t="shared" si="193"/>
        <v>81104351116</v>
      </c>
      <c r="B433" s="39">
        <v>8110</v>
      </c>
      <c r="C433" s="40">
        <v>4351</v>
      </c>
      <c r="D433" s="230">
        <v>1</v>
      </c>
      <c r="E433" s="230">
        <v>1</v>
      </c>
      <c r="F433" s="230">
        <v>6</v>
      </c>
      <c r="G433" s="31" t="s">
        <v>218</v>
      </c>
      <c r="H433" s="33"/>
      <c r="I433" s="33"/>
      <c r="J433" s="33"/>
      <c r="K433" s="33"/>
      <c r="L433" s="297"/>
      <c r="N433" s="25"/>
      <c r="O433" s="25"/>
      <c r="P433" s="25"/>
      <c r="Q433" s="25"/>
      <c r="R433" s="25"/>
      <c r="S433" s="25"/>
      <c r="T433" s="25"/>
      <c r="U433" s="25"/>
    </row>
    <row r="434" spans="1:21" s="28" customFormat="1" ht="19.5" customHeight="1">
      <c r="A434" s="223" t="str">
        <f t="shared" si="193"/>
        <v>Subtotal (7)</v>
      </c>
      <c r="B434" s="352" t="s">
        <v>1109</v>
      </c>
      <c r="C434" s="353"/>
      <c r="D434" s="353"/>
      <c r="E434" s="353"/>
      <c r="F434" s="353"/>
      <c r="G434" s="31"/>
      <c r="H434" s="26">
        <f>+H424</f>
        <v>0</v>
      </c>
      <c r="I434" s="26">
        <f>+I424</f>
        <v>0</v>
      </c>
      <c r="J434" s="26">
        <f>+J424</f>
        <v>0</v>
      </c>
      <c r="K434" s="26">
        <f t="shared" ref="K434:L434" si="208">+K424</f>
        <v>0</v>
      </c>
      <c r="L434" s="27">
        <f t="shared" si="208"/>
        <v>0</v>
      </c>
      <c r="N434" s="25"/>
      <c r="O434" s="25"/>
      <c r="P434" s="25"/>
      <c r="Q434" s="25"/>
      <c r="R434" s="25"/>
      <c r="S434" s="25"/>
      <c r="T434" s="25"/>
      <c r="U434" s="25"/>
    </row>
    <row r="435" spans="1:21" s="28" customFormat="1">
      <c r="A435" s="223" t="str">
        <f t="shared" si="193"/>
        <v>81104390</v>
      </c>
      <c r="B435" s="238">
        <v>8110</v>
      </c>
      <c r="C435" s="239">
        <v>4390</v>
      </c>
      <c r="D435" s="240"/>
      <c r="E435" s="240"/>
      <c r="F435" s="240"/>
      <c r="G435" s="241" t="s">
        <v>48</v>
      </c>
      <c r="H435" s="242">
        <f>+H436+H440+H444+H448+H452+H456+H460</f>
        <v>0</v>
      </c>
      <c r="I435" s="242">
        <f>+I436+I440+I444+I448+I452+I456+I460</f>
        <v>0</v>
      </c>
      <c r="J435" s="242">
        <f>+J436+J440+J444+J448+J452+J456+J460</f>
        <v>0</v>
      </c>
      <c r="K435" s="242">
        <f t="shared" ref="K435:L435" si="209">+K436+K440+K444+K448+K452+K456+K460</f>
        <v>0</v>
      </c>
      <c r="L435" s="243">
        <f t="shared" si="209"/>
        <v>0</v>
      </c>
      <c r="N435" s="25"/>
      <c r="O435" s="25"/>
      <c r="P435" s="25"/>
      <c r="Q435" s="25"/>
      <c r="R435" s="25"/>
      <c r="S435" s="25"/>
      <c r="T435" s="25"/>
      <c r="U435" s="25"/>
    </row>
    <row r="436" spans="1:21" s="28" customFormat="1">
      <c r="A436" s="223" t="str">
        <f t="shared" si="193"/>
        <v>81104392</v>
      </c>
      <c r="B436" s="262">
        <v>8110</v>
      </c>
      <c r="C436" s="263">
        <v>4392</v>
      </c>
      <c r="D436" s="264"/>
      <c r="E436" s="264"/>
      <c r="F436" s="264"/>
      <c r="G436" s="265" t="s">
        <v>219</v>
      </c>
      <c r="H436" s="266">
        <f t="shared" ref="H436:J438" si="210">SUM(H437)</f>
        <v>0</v>
      </c>
      <c r="I436" s="266">
        <f t="shared" si="210"/>
        <v>0</v>
      </c>
      <c r="J436" s="266">
        <f t="shared" si="210"/>
        <v>0</v>
      </c>
      <c r="K436" s="266">
        <f t="shared" ref="K436:L438" si="211">SUM(K437)</f>
        <v>0</v>
      </c>
      <c r="L436" s="267">
        <f t="shared" si="211"/>
        <v>0</v>
      </c>
      <c r="N436" s="25"/>
      <c r="O436" s="25"/>
      <c r="P436" s="25"/>
      <c r="Q436" s="25"/>
      <c r="R436" s="25"/>
      <c r="S436" s="25"/>
      <c r="T436" s="25"/>
      <c r="U436" s="25"/>
    </row>
    <row r="437" spans="1:21" s="28" customFormat="1">
      <c r="A437" s="223" t="str">
        <f t="shared" si="193"/>
        <v>811043921</v>
      </c>
      <c r="B437" s="268">
        <v>8110</v>
      </c>
      <c r="C437" s="269">
        <v>4392</v>
      </c>
      <c r="D437" s="270">
        <v>1</v>
      </c>
      <c r="E437" s="270"/>
      <c r="F437" s="270"/>
      <c r="G437" s="271" t="s">
        <v>219</v>
      </c>
      <c r="H437" s="272">
        <f t="shared" si="210"/>
        <v>0</v>
      </c>
      <c r="I437" s="272">
        <f t="shared" si="210"/>
        <v>0</v>
      </c>
      <c r="J437" s="272">
        <f t="shared" si="210"/>
        <v>0</v>
      </c>
      <c r="K437" s="272">
        <f t="shared" si="211"/>
        <v>0</v>
      </c>
      <c r="L437" s="273">
        <f t="shared" si="211"/>
        <v>0</v>
      </c>
      <c r="N437" s="25"/>
      <c r="O437" s="25"/>
      <c r="P437" s="25"/>
      <c r="Q437" s="25"/>
      <c r="R437" s="25"/>
      <c r="S437" s="25"/>
      <c r="T437" s="25"/>
      <c r="U437" s="25"/>
    </row>
    <row r="438" spans="1:21" s="28" customFormat="1">
      <c r="A438" s="223" t="str">
        <f t="shared" si="193"/>
        <v>8110439211</v>
      </c>
      <c r="B438" s="279">
        <v>8110</v>
      </c>
      <c r="C438" s="280">
        <v>4392</v>
      </c>
      <c r="D438" s="281">
        <v>1</v>
      </c>
      <c r="E438" s="281">
        <v>1</v>
      </c>
      <c r="F438" s="281"/>
      <c r="G438" s="277" t="s">
        <v>219</v>
      </c>
      <c r="H438" s="278">
        <f t="shared" si="210"/>
        <v>0</v>
      </c>
      <c r="I438" s="278">
        <f t="shared" si="210"/>
        <v>0</v>
      </c>
      <c r="J438" s="278">
        <f t="shared" si="210"/>
        <v>0</v>
      </c>
      <c r="K438" s="278">
        <f t="shared" si="211"/>
        <v>0</v>
      </c>
      <c r="L438" s="295">
        <f t="shared" si="211"/>
        <v>0</v>
      </c>
      <c r="N438" s="25"/>
      <c r="O438" s="25"/>
      <c r="P438" s="25"/>
      <c r="Q438" s="25"/>
      <c r="R438" s="25"/>
      <c r="S438" s="25"/>
      <c r="T438" s="25"/>
      <c r="U438" s="25"/>
    </row>
    <row r="439" spans="1:21" s="28" customFormat="1">
      <c r="A439" s="223" t="str">
        <f t="shared" si="193"/>
        <v>81104392111</v>
      </c>
      <c r="B439" s="39">
        <v>8110</v>
      </c>
      <c r="C439" s="41">
        <v>4392</v>
      </c>
      <c r="D439" s="230">
        <v>1</v>
      </c>
      <c r="E439" s="230">
        <v>1</v>
      </c>
      <c r="F439" s="230">
        <v>1</v>
      </c>
      <c r="G439" s="42" t="s">
        <v>219</v>
      </c>
      <c r="H439" s="33"/>
      <c r="I439" s="33"/>
      <c r="J439" s="33"/>
      <c r="K439" s="33"/>
      <c r="L439" s="297"/>
      <c r="N439" s="25"/>
      <c r="O439" s="25"/>
      <c r="P439" s="25"/>
      <c r="Q439" s="25"/>
      <c r="R439" s="25"/>
      <c r="S439" s="25"/>
      <c r="T439" s="25"/>
      <c r="U439" s="25"/>
    </row>
    <row r="440" spans="1:21" s="28" customFormat="1">
      <c r="A440" s="223" t="str">
        <f t="shared" si="193"/>
        <v>81104393</v>
      </c>
      <c r="B440" s="262">
        <v>8110</v>
      </c>
      <c r="C440" s="263">
        <v>4393</v>
      </c>
      <c r="D440" s="264"/>
      <c r="E440" s="264"/>
      <c r="F440" s="264"/>
      <c r="G440" s="265" t="s">
        <v>1077</v>
      </c>
      <c r="H440" s="266">
        <f t="shared" ref="H440:J442" si="212">SUM(H441)</f>
        <v>0</v>
      </c>
      <c r="I440" s="266">
        <f t="shared" si="212"/>
        <v>0</v>
      </c>
      <c r="J440" s="266">
        <f t="shared" si="212"/>
        <v>0</v>
      </c>
      <c r="K440" s="266">
        <f t="shared" ref="K440:L442" si="213">SUM(K441)</f>
        <v>0</v>
      </c>
      <c r="L440" s="267">
        <f t="shared" si="213"/>
        <v>0</v>
      </c>
      <c r="N440" s="25"/>
      <c r="O440" s="25"/>
      <c r="P440" s="25"/>
      <c r="Q440" s="25"/>
      <c r="R440" s="25"/>
      <c r="S440" s="25"/>
      <c r="T440" s="25"/>
      <c r="U440" s="25"/>
    </row>
    <row r="441" spans="1:21" s="28" customFormat="1">
      <c r="A441" s="223" t="str">
        <f t="shared" si="193"/>
        <v>811043931</v>
      </c>
      <c r="B441" s="268">
        <v>8110</v>
      </c>
      <c r="C441" s="269">
        <v>4393</v>
      </c>
      <c r="D441" s="270">
        <v>1</v>
      </c>
      <c r="E441" s="270"/>
      <c r="F441" s="270"/>
      <c r="G441" s="271" t="s">
        <v>1078</v>
      </c>
      <c r="H441" s="272">
        <f t="shared" si="212"/>
        <v>0</v>
      </c>
      <c r="I441" s="272">
        <f t="shared" si="212"/>
        <v>0</v>
      </c>
      <c r="J441" s="272">
        <f t="shared" si="212"/>
        <v>0</v>
      </c>
      <c r="K441" s="272">
        <f t="shared" si="213"/>
        <v>0</v>
      </c>
      <c r="L441" s="273">
        <f t="shared" si="213"/>
        <v>0</v>
      </c>
      <c r="N441" s="25"/>
      <c r="O441" s="25"/>
      <c r="P441" s="25"/>
      <c r="Q441" s="25"/>
      <c r="R441" s="25"/>
      <c r="S441" s="25"/>
      <c r="T441" s="25"/>
      <c r="U441" s="25"/>
    </row>
    <row r="442" spans="1:21" s="28" customFormat="1">
      <c r="A442" s="223" t="str">
        <f t="shared" si="193"/>
        <v>8110439311</v>
      </c>
      <c r="B442" s="279">
        <v>8110</v>
      </c>
      <c r="C442" s="280">
        <v>4393</v>
      </c>
      <c r="D442" s="281">
        <v>1</v>
      </c>
      <c r="E442" s="281">
        <v>1</v>
      </c>
      <c r="F442" s="281"/>
      <c r="G442" s="277" t="s">
        <v>1078</v>
      </c>
      <c r="H442" s="278">
        <f t="shared" si="212"/>
        <v>0</v>
      </c>
      <c r="I442" s="278">
        <f t="shared" si="212"/>
        <v>0</v>
      </c>
      <c r="J442" s="278">
        <f t="shared" si="212"/>
        <v>0</v>
      </c>
      <c r="K442" s="278">
        <f t="shared" si="213"/>
        <v>0</v>
      </c>
      <c r="L442" s="295">
        <f t="shared" si="213"/>
        <v>0</v>
      </c>
      <c r="N442" s="25"/>
      <c r="O442" s="25"/>
      <c r="P442" s="25"/>
      <c r="Q442" s="25"/>
      <c r="R442" s="25"/>
      <c r="S442" s="25"/>
      <c r="T442" s="25"/>
      <c r="U442" s="25"/>
    </row>
    <row r="443" spans="1:21" s="28" customFormat="1">
      <c r="A443" s="223" t="str">
        <f t="shared" si="193"/>
        <v>81104393111</v>
      </c>
      <c r="B443" s="39">
        <v>8110</v>
      </c>
      <c r="C443" s="41">
        <v>4393</v>
      </c>
      <c r="D443" s="230">
        <v>1</v>
      </c>
      <c r="E443" s="230">
        <v>1</v>
      </c>
      <c r="F443" s="230">
        <v>1</v>
      </c>
      <c r="G443" s="42" t="s">
        <v>220</v>
      </c>
      <c r="H443" s="33"/>
      <c r="I443" s="33"/>
      <c r="J443" s="33"/>
      <c r="K443" s="33"/>
      <c r="L443" s="297"/>
      <c r="N443" s="25"/>
      <c r="O443" s="25"/>
      <c r="P443" s="25"/>
      <c r="Q443" s="25"/>
      <c r="R443" s="25"/>
      <c r="S443" s="25"/>
      <c r="T443" s="25"/>
      <c r="U443" s="25"/>
    </row>
    <row r="444" spans="1:21" s="28" customFormat="1">
      <c r="A444" s="223" t="str">
        <f t="shared" si="193"/>
        <v>81104394</v>
      </c>
      <c r="B444" s="262">
        <v>8110</v>
      </c>
      <c r="C444" s="263">
        <v>4394</v>
      </c>
      <c r="D444" s="264"/>
      <c r="E444" s="264"/>
      <c r="F444" s="264"/>
      <c r="G444" s="265" t="s">
        <v>221</v>
      </c>
      <c r="H444" s="266">
        <f t="shared" ref="H444:J446" si="214">SUM(H445)</f>
        <v>0</v>
      </c>
      <c r="I444" s="266">
        <f t="shared" si="214"/>
        <v>0</v>
      </c>
      <c r="J444" s="266">
        <f t="shared" si="214"/>
        <v>0</v>
      </c>
      <c r="K444" s="266">
        <f t="shared" ref="K444:L446" si="215">SUM(K445)</f>
        <v>0</v>
      </c>
      <c r="L444" s="267">
        <f t="shared" si="215"/>
        <v>0</v>
      </c>
      <c r="N444" s="25"/>
      <c r="O444" s="25"/>
      <c r="P444" s="25"/>
      <c r="Q444" s="25"/>
      <c r="R444" s="25"/>
      <c r="S444" s="25"/>
      <c r="T444" s="25"/>
      <c r="U444" s="25"/>
    </row>
    <row r="445" spans="1:21" s="28" customFormat="1">
      <c r="A445" s="223" t="str">
        <f t="shared" si="193"/>
        <v>811043941</v>
      </c>
      <c r="B445" s="268">
        <v>8110</v>
      </c>
      <c r="C445" s="269">
        <v>4394</v>
      </c>
      <c r="D445" s="270">
        <v>1</v>
      </c>
      <c r="E445" s="270"/>
      <c r="F445" s="270"/>
      <c r="G445" s="271" t="s">
        <v>221</v>
      </c>
      <c r="H445" s="272">
        <f t="shared" si="214"/>
        <v>0</v>
      </c>
      <c r="I445" s="272">
        <f t="shared" si="214"/>
        <v>0</v>
      </c>
      <c r="J445" s="272">
        <f t="shared" si="214"/>
        <v>0</v>
      </c>
      <c r="K445" s="272">
        <f t="shared" si="215"/>
        <v>0</v>
      </c>
      <c r="L445" s="273">
        <f t="shared" si="215"/>
        <v>0</v>
      </c>
      <c r="N445" s="25"/>
      <c r="O445" s="25"/>
      <c r="P445" s="25"/>
      <c r="Q445" s="25"/>
      <c r="R445" s="25"/>
      <c r="S445" s="25"/>
      <c r="T445" s="25"/>
      <c r="U445" s="25"/>
    </row>
    <row r="446" spans="1:21" s="28" customFormat="1">
      <c r="A446" s="223" t="str">
        <f t="shared" si="193"/>
        <v>8110439411</v>
      </c>
      <c r="B446" s="279">
        <v>8110</v>
      </c>
      <c r="C446" s="280">
        <v>4394</v>
      </c>
      <c r="D446" s="281">
        <v>1</v>
      </c>
      <c r="E446" s="281">
        <v>1</v>
      </c>
      <c r="F446" s="281"/>
      <c r="G446" s="277" t="s">
        <v>221</v>
      </c>
      <c r="H446" s="278">
        <f t="shared" si="214"/>
        <v>0</v>
      </c>
      <c r="I446" s="278">
        <f t="shared" si="214"/>
        <v>0</v>
      </c>
      <c r="J446" s="278">
        <f t="shared" si="214"/>
        <v>0</v>
      </c>
      <c r="K446" s="278">
        <f t="shared" si="215"/>
        <v>0</v>
      </c>
      <c r="L446" s="295">
        <f t="shared" si="215"/>
        <v>0</v>
      </c>
      <c r="N446" s="25"/>
      <c r="O446" s="25"/>
      <c r="P446" s="25"/>
      <c r="Q446" s="25"/>
      <c r="R446" s="25"/>
      <c r="S446" s="25"/>
      <c r="T446" s="25"/>
      <c r="U446" s="25"/>
    </row>
    <row r="447" spans="1:21" s="28" customFormat="1">
      <c r="A447" s="223" t="str">
        <f t="shared" si="193"/>
        <v>81104394111</v>
      </c>
      <c r="B447" s="29">
        <v>8110</v>
      </c>
      <c r="C447" s="30">
        <v>4394</v>
      </c>
      <c r="D447" s="229">
        <v>1</v>
      </c>
      <c r="E447" s="229">
        <v>1</v>
      </c>
      <c r="F447" s="229">
        <v>1</v>
      </c>
      <c r="G447" s="31" t="s">
        <v>221</v>
      </c>
      <c r="H447" s="32"/>
      <c r="I447" s="32"/>
      <c r="J447" s="32"/>
      <c r="K447" s="32"/>
      <c r="L447" s="296"/>
      <c r="N447" s="25"/>
      <c r="O447" s="25"/>
      <c r="P447" s="25"/>
      <c r="Q447" s="25"/>
      <c r="R447" s="25"/>
      <c r="S447" s="25"/>
      <c r="T447" s="25"/>
      <c r="U447" s="25"/>
    </row>
    <row r="448" spans="1:21" s="28" customFormat="1">
      <c r="A448" s="223" t="str">
        <f t="shared" si="193"/>
        <v>81104395</v>
      </c>
      <c r="B448" s="262">
        <v>8110</v>
      </c>
      <c r="C448" s="263">
        <v>4395</v>
      </c>
      <c r="D448" s="264"/>
      <c r="E448" s="264"/>
      <c r="F448" s="264"/>
      <c r="G448" s="265" t="s">
        <v>43</v>
      </c>
      <c r="H448" s="266">
        <f t="shared" ref="H448:J450" si="216">SUM(H449)</f>
        <v>0</v>
      </c>
      <c r="I448" s="266">
        <f t="shared" si="216"/>
        <v>0</v>
      </c>
      <c r="J448" s="266">
        <f t="shared" si="216"/>
        <v>0</v>
      </c>
      <c r="K448" s="266">
        <f t="shared" ref="K448:L450" si="217">SUM(K449)</f>
        <v>0</v>
      </c>
      <c r="L448" s="267">
        <f t="shared" si="217"/>
        <v>0</v>
      </c>
      <c r="N448" s="25"/>
      <c r="O448" s="25"/>
      <c r="P448" s="25"/>
      <c r="Q448" s="25"/>
      <c r="R448" s="25"/>
      <c r="S448" s="25"/>
      <c r="T448" s="25"/>
      <c r="U448" s="25"/>
    </row>
    <row r="449" spans="1:21" s="28" customFormat="1">
      <c r="A449" s="223" t="str">
        <f t="shared" si="193"/>
        <v>811043951</v>
      </c>
      <c r="B449" s="268">
        <v>8110</v>
      </c>
      <c r="C449" s="269">
        <v>4395</v>
      </c>
      <c r="D449" s="270">
        <v>1</v>
      </c>
      <c r="E449" s="270"/>
      <c r="F449" s="270"/>
      <c r="G449" s="271" t="s">
        <v>43</v>
      </c>
      <c r="H449" s="272">
        <f t="shared" si="216"/>
        <v>0</v>
      </c>
      <c r="I449" s="272">
        <f t="shared" si="216"/>
        <v>0</v>
      </c>
      <c r="J449" s="272">
        <f t="shared" si="216"/>
        <v>0</v>
      </c>
      <c r="K449" s="272">
        <f t="shared" si="217"/>
        <v>0</v>
      </c>
      <c r="L449" s="273">
        <f t="shared" si="217"/>
        <v>0</v>
      </c>
      <c r="N449" s="25"/>
      <c r="O449" s="25"/>
      <c r="P449" s="25"/>
      <c r="Q449" s="25"/>
      <c r="R449" s="25"/>
      <c r="S449" s="25"/>
      <c r="T449" s="25"/>
      <c r="U449" s="25"/>
    </row>
    <row r="450" spans="1:21" s="28" customFormat="1">
      <c r="A450" s="223" t="str">
        <f t="shared" si="193"/>
        <v>8110439511</v>
      </c>
      <c r="B450" s="279">
        <v>8110</v>
      </c>
      <c r="C450" s="280">
        <v>4395</v>
      </c>
      <c r="D450" s="281">
        <v>1</v>
      </c>
      <c r="E450" s="281">
        <v>1</v>
      </c>
      <c r="F450" s="281"/>
      <c r="G450" s="277" t="s">
        <v>43</v>
      </c>
      <c r="H450" s="278">
        <f t="shared" si="216"/>
        <v>0</v>
      </c>
      <c r="I450" s="278">
        <f t="shared" si="216"/>
        <v>0</v>
      </c>
      <c r="J450" s="278">
        <f t="shared" si="216"/>
        <v>0</v>
      </c>
      <c r="K450" s="278">
        <f t="shared" si="217"/>
        <v>0</v>
      </c>
      <c r="L450" s="295">
        <f t="shared" si="217"/>
        <v>0</v>
      </c>
      <c r="N450" s="25"/>
      <c r="O450" s="25"/>
      <c r="P450" s="25"/>
      <c r="Q450" s="25"/>
      <c r="R450" s="25"/>
      <c r="S450" s="25"/>
      <c r="T450" s="25"/>
      <c r="U450" s="25"/>
    </row>
    <row r="451" spans="1:21" s="28" customFormat="1">
      <c r="A451" s="223" t="str">
        <f t="shared" si="193"/>
        <v>81104395111</v>
      </c>
      <c r="B451" s="29">
        <v>8110</v>
      </c>
      <c r="C451" s="30">
        <v>4395</v>
      </c>
      <c r="D451" s="229">
        <v>1</v>
      </c>
      <c r="E451" s="229">
        <v>1</v>
      </c>
      <c r="F451" s="229">
        <v>1</v>
      </c>
      <c r="G451" s="31" t="s">
        <v>43</v>
      </c>
      <c r="H451" s="32"/>
      <c r="I451" s="32"/>
      <c r="J451" s="32"/>
      <c r="K451" s="32"/>
      <c r="L451" s="296"/>
      <c r="N451" s="25"/>
      <c r="O451" s="25"/>
      <c r="P451" s="25"/>
      <c r="Q451" s="25"/>
      <c r="R451" s="25"/>
      <c r="S451" s="25"/>
      <c r="T451" s="25"/>
      <c r="U451" s="25"/>
    </row>
    <row r="452" spans="1:21" s="28" customFormat="1">
      <c r="A452" s="223" t="str">
        <f t="shared" si="193"/>
        <v>81104396</v>
      </c>
      <c r="B452" s="262">
        <v>8110</v>
      </c>
      <c r="C452" s="263">
        <v>4396</v>
      </c>
      <c r="D452" s="264"/>
      <c r="E452" s="264"/>
      <c r="F452" s="264"/>
      <c r="G452" s="265" t="s">
        <v>222</v>
      </c>
      <c r="H452" s="266">
        <f t="shared" ref="H452:J454" si="218">SUM(H453)</f>
        <v>0</v>
      </c>
      <c r="I452" s="266">
        <f t="shared" si="218"/>
        <v>0</v>
      </c>
      <c r="J452" s="266">
        <f t="shared" si="218"/>
        <v>0</v>
      </c>
      <c r="K452" s="266">
        <f t="shared" ref="K452:L454" si="219">SUM(K453)</f>
        <v>0</v>
      </c>
      <c r="L452" s="267">
        <f t="shared" si="219"/>
        <v>0</v>
      </c>
      <c r="N452" s="25"/>
      <c r="O452" s="25"/>
      <c r="P452" s="25"/>
      <c r="Q452" s="25"/>
      <c r="R452" s="25"/>
      <c r="S452" s="25"/>
      <c r="T452" s="25"/>
      <c r="U452" s="25"/>
    </row>
    <row r="453" spans="1:21" s="28" customFormat="1">
      <c r="A453" s="223" t="str">
        <f t="shared" si="193"/>
        <v>811043961</v>
      </c>
      <c r="B453" s="268">
        <v>8110</v>
      </c>
      <c r="C453" s="269">
        <v>4396</v>
      </c>
      <c r="D453" s="270">
        <v>1</v>
      </c>
      <c r="E453" s="270"/>
      <c r="F453" s="270"/>
      <c r="G453" s="271" t="s">
        <v>222</v>
      </c>
      <c r="H453" s="272">
        <f t="shared" si="218"/>
        <v>0</v>
      </c>
      <c r="I453" s="272">
        <f t="shared" si="218"/>
        <v>0</v>
      </c>
      <c r="J453" s="272">
        <f t="shared" si="218"/>
        <v>0</v>
      </c>
      <c r="K453" s="272">
        <f t="shared" si="219"/>
        <v>0</v>
      </c>
      <c r="L453" s="273">
        <f t="shared" si="219"/>
        <v>0</v>
      </c>
      <c r="N453" s="25"/>
      <c r="O453" s="25"/>
      <c r="P453" s="25"/>
      <c r="Q453" s="25"/>
      <c r="R453" s="25"/>
      <c r="S453" s="25"/>
      <c r="T453" s="25"/>
      <c r="U453" s="25"/>
    </row>
    <row r="454" spans="1:21" s="28" customFormat="1">
      <c r="A454" s="223" t="str">
        <f t="shared" si="193"/>
        <v>8110439611</v>
      </c>
      <c r="B454" s="279">
        <v>8110</v>
      </c>
      <c r="C454" s="280">
        <v>4396</v>
      </c>
      <c r="D454" s="281">
        <v>1</v>
      </c>
      <c r="E454" s="281">
        <v>1</v>
      </c>
      <c r="F454" s="281"/>
      <c r="G454" s="277" t="s">
        <v>222</v>
      </c>
      <c r="H454" s="278">
        <f t="shared" si="218"/>
        <v>0</v>
      </c>
      <c r="I454" s="278">
        <f t="shared" si="218"/>
        <v>0</v>
      </c>
      <c r="J454" s="278">
        <f t="shared" si="218"/>
        <v>0</v>
      </c>
      <c r="K454" s="278">
        <f t="shared" si="219"/>
        <v>0</v>
      </c>
      <c r="L454" s="295">
        <f t="shared" si="219"/>
        <v>0</v>
      </c>
      <c r="N454" s="25"/>
      <c r="O454" s="25"/>
      <c r="P454" s="25"/>
      <c r="Q454" s="25"/>
      <c r="R454" s="25"/>
      <c r="S454" s="25"/>
      <c r="T454" s="25"/>
      <c r="U454" s="25"/>
    </row>
    <row r="455" spans="1:21" s="28" customFormat="1">
      <c r="A455" s="223" t="str">
        <f t="shared" si="193"/>
        <v>81104396111</v>
      </c>
      <c r="B455" s="29">
        <v>8110</v>
      </c>
      <c r="C455" s="30">
        <v>4396</v>
      </c>
      <c r="D455" s="229">
        <v>1</v>
      </c>
      <c r="E455" s="229">
        <v>1</v>
      </c>
      <c r="F455" s="229">
        <v>1</v>
      </c>
      <c r="G455" s="31" t="s">
        <v>222</v>
      </c>
      <c r="H455" s="32"/>
      <c r="I455" s="32"/>
      <c r="J455" s="32"/>
      <c r="K455" s="32"/>
      <c r="L455" s="296"/>
      <c r="N455" s="25"/>
      <c r="O455" s="25"/>
      <c r="P455" s="25"/>
      <c r="Q455" s="25"/>
      <c r="R455" s="25"/>
      <c r="S455" s="25"/>
      <c r="T455" s="25"/>
      <c r="U455" s="25"/>
    </row>
    <row r="456" spans="1:21" s="28" customFormat="1">
      <c r="A456" s="223" t="str">
        <f t="shared" si="193"/>
        <v>81104397</v>
      </c>
      <c r="B456" s="262">
        <v>8110</v>
      </c>
      <c r="C456" s="263">
        <v>4397</v>
      </c>
      <c r="D456" s="264"/>
      <c r="E456" s="264"/>
      <c r="F456" s="264"/>
      <c r="G456" s="265" t="s">
        <v>1056</v>
      </c>
      <c r="H456" s="266">
        <f t="shared" ref="H456:J458" si="220">SUM(H457)</f>
        <v>0</v>
      </c>
      <c r="I456" s="266">
        <f t="shared" si="220"/>
        <v>0</v>
      </c>
      <c r="J456" s="266">
        <f t="shared" si="220"/>
        <v>0</v>
      </c>
      <c r="K456" s="266">
        <f t="shared" ref="K456:L458" si="221">SUM(K457)</f>
        <v>0</v>
      </c>
      <c r="L456" s="267">
        <f t="shared" si="221"/>
        <v>0</v>
      </c>
      <c r="N456" s="25"/>
      <c r="O456" s="25"/>
      <c r="P456" s="25"/>
      <c r="Q456" s="25"/>
      <c r="R456" s="25"/>
      <c r="S456" s="25"/>
      <c r="T456" s="25"/>
      <c r="U456" s="25"/>
    </row>
    <row r="457" spans="1:21" s="28" customFormat="1">
      <c r="A457" s="223" t="str">
        <f t="shared" si="193"/>
        <v>811043971</v>
      </c>
      <c r="B457" s="268">
        <v>8110</v>
      </c>
      <c r="C457" s="269">
        <v>4397</v>
      </c>
      <c r="D457" s="270">
        <v>1</v>
      </c>
      <c r="E457" s="270"/>
      <c r="F457" s="270"/>
      <c r="G457" s="271" t="s">
        <v>1056</v>
      </c>
      <c r="H457" s="272">
        <f t="shared" si="220"/>
        <v>0</v>
      </c>
      <c r="I457" s="272">
        <f t="shared" si="220"/>
        <v>0</v>
      </c>
      <c r="J457" s="272">
        <f t="shared" si="220"/>
        <v>0</v>
      </c>
      <c r="K457" s="272">
        <f t="shared" si="221"/>
        <v>0</v>
      </c>
      <c r="L457" s="273">
        <f t="shared" si="221"/>
        <v>0</v>
      </c>
      <c r="N457" s="25"/>
      <c r="O457" s="25"/>
      <c r="P457" s="25"/>
      <c r="Q457" s="25"/>
      <c r="R457" s="25"/>
      <c r="S457" s="25"/>
      <c r="T457" s="25"/>
      <c r="U457" s="25"/>
    </row>
    <row r="458" spans="1:21" s="28" customFormat="1">
      <c r="A458" s="223" t="str">
        <f t="shared" si="193"/>
        <v>8110439711</v>
      </c>
      <c r="B458" s="279">
        <v>8110</v>
      </c>
      <c r="C458" s="280">
        <v>4397</v>
      </c>
      <c r="D458" s="281">
        <v>1</v>
      </c>
      <c r="E458" s="281">
        <v>1</v>
      </c>
      <c r="F458" s="281"/>
      <c r="G458" s="277" t="s">
        <v>1056</v>
      </c>
      <c r="H458" s="278">
        <f t="shared" si="220"/>
        <v>0</v>
      </c>
      <c r="I458" s="278">
        <f t="shared" si="220"/>
        <v>0</v>
      </c>
      <c r="J458" s="278">
        <f t="shared" si="220"/>
        <v>0</v>
      </c>
      <c r="K458" s="278">
        <f t="shared" si="221"/>
        <v>0</v>
      </c>
      <c r="L458" s="295">
        <f t="shared" si="221"/>
        <v>0</v>
      </c>
      <c r="N458" s="25"/>
      <c r="O458" s="25"/>
      <c r="P458" s="25"/>
      <c r="Q458" s="25"/>
      <c r="R458" s="25"/>
      <c r="S458" s="25"/>
      <c r="T458" s="25"/>
      <c r="U458" s="25"/>
    </row>
    <row r="459" spans="1:21" s="28" customFormat="1">
      <c r="A459" s="223" t="str">
        <f t="shared" si="193"/>
        <v>81104397111</v>
      </c>
      <c r="B459" s="29">
        <v>8110</v>
      </c>
      <c r="C459" s="30">
        <v>4397</v>
      </c>
      <c r="D459" s="229">
        <v>1</v>
      </c>
      <c r="E459" s="229">
        <v>1</v>
      </c>
      <c r="F459" s="229">
        <v>1</v>
      </c>
      <c r="G459" s="31" t="s">
        <v>1056</v>
      </c>
      <c r="H459" s="32"/>
      <c r="I459" s="32"/>
      <c r="J459" s="32"/>
      <c r="K459" s="32"/>
      <c r="L459" s="296"/>
      <c r="N459" s="25"/>
      <c r="O459" s="25"/>
      <c r="P459" s="25"/>
      <c r="Q459" s="25"/>
      <c r="R459" s="25"/>
      <c r="S459" s="25"/>
      <c r="T459" s="25"/>
      <c r="U459" s="25"/>
    </row>
    <row r="460" spans="1:21" s="28" customFormat="1">
      <c r="A460" s="223" t="str">
        <f t="shared" si="193"/>
        <v>81104399</v>
      </c>
      <c r="B460" s="262">
        <v>8110</v>
      </c>
      <c r="C460" s="263">
        <v>4399</v>
      </c>
      <c r="D460" s="264"/>
      <c r="E460" s="264"/>
      <c r="F460" s="264"/>
      <c r="G460" s="265" t="s">
        <v>48</v>
      </c>
      <c r="H460" s="266">
        <f t="shared" ref="H460:J461" si="222">SUM(H461)</f>
        <v>0</v>
      </c>
      <c r="I460" s="266">
        <f t="shared" si="222"/>
        <v>0</v>
      </c>
      <c r="J460" s="266">
        <f t="shared" si="222"/>
        <v>0</v>
      </c>
      <c r="K460" s="266">
        <f t="shared" ref="K460:L461" si="223">SUM(K461)</f>
        <v>0</v>
      </c>
      <c r="L460" s="267">
        <f t="shared" si="223"/>
        <v>0</v>
      </c>
      <c r="N460" s="25"/>
      <c r="O460" s="25"/>
      <c r="P460" s="25"/>
      <c r="Q460" s="25"/>
      <c r="R460" s="25"/>
      <c r="S460" s="25"/>
      <c r="T460" s="25"/>
      <c r="U460" s="25"/>
    </row>
    <row r="461" spans="1:21" s="28" customFormat="1">
      <c r="A461" s="223" t="str">
        <f t="shared" si="193"/>
        <v>811043991</v>
      </c>
      <c r="B461" s="268">
        <v>8110</v>
      </c>
      <c r="C461" s="269">
        <v>4399</v>
      </c>
      <c r="D461" s="270">
        <v>1</v>
      </c>
      <c r="E461" s="270"/>
      <c r="F461" s="270"/>
      <c r="G461" s="271" t="s">
        <v>48</v>
      </c>
      <c r="H461" s="272">
        <f t="shared" si="222"/>
        <v>0</v>
      </c>
      <c r="I461" s="272">
        <f t="shared" si="222"/>
        <v>0</v>
      </c>
      <c r="J461" s="272">
        <f t="shared" si="222"/>
        <v>0</v>
      </c>
      <c r="K461" s="272">
        <f t="shared" si="223"/>
        <v>0</v>
      </c>
      <c r="L461" s="273">
        <f t="shared" si="223"/>
        <v>0</v>
      </c>
      <c r="N461" s="25"/>
      <c r="O461" s="25"/>
      <c r="P461" s="25"/>
      <c r="Q461" s="25"/>
      <c r="R461" s="25"/>
      <c r="S461" s="25"/>
      <c r="T461" s="25"/>
      <c r="U461" s="25"/>
    </row>
    <row r="462" spans="1:21" s="28" customFormat="1">
      <c r="A462" s="223" t="str">
        <f t="shared" si="193"/>
        <v>8110439911</v>
      </c>
      <c r="B462" s="279">
        <v>8110</v>
      </c>
      <c r="C462" s="280">
        <v>4399</v>
      </c>
      <c r="D462" s="281">
        <v>1</v>
      </c>
      <c r="E462" s="281">
        <v>1</v>
      </c>
      <c r="F462" s="281"/>
      <c r="G462" s="277" t="s">
        <v>48</v>
      </c>
      <c r="H462" s="278">
        <f>SUM(H463:H470)</f>
        <v>0</v>
      </c>
      <c r="I462" s="278">
        <f>SUM(I463:I470)</f>
        <v>0</v>
      </c>
      <c r="J462" s="278">
        <f>SUM(J463:J470)</f>
        <v>0</v>
      </c>
      <c r="K462" s="278">
        <f t="shared" ref="K462:L462" si="224">SUM(K463:K470)</f>
        <v>0</v>
      </c>
      <c r="L462" s="295">
        <f t="shared" si="224"/>
        <v>0</v>
      </c>
      <c r="N462" s="25"/>
      <c r="O462" s="25"/>
      <c r="P462" s="25"/>
      <c r="Q462" s="25"/>
      <c r="R462" s="25"/>
      <c r="S462" s="25"/>
      <c r="T462" s="25"/>
      <c r="U462" s="25"/>
    </row>
    <row r="463" spans="1:21" s="28" customFormat="1">
      <c r="A463" s="223" t="str">
        <f t="shared" si="193"/>
        <v>81104399111</v>
      </c>
      <c r="B463" s="29">
        <v>8110</v>
      </c>
      <c r="C463" s="30">
        <v>4399</v>
      </c>
      <c r="D463" s="229">
        <v>1</v>
      </c>
      <c r="E463" s="229">
        <v>1</v>
      </c>
      <c r="F463" s="229">
        <v>1</v>
      </c>
      <c r="G463" s="31" t="s">
        <v>223</v>
      </c>
      <c r="H463" s="32"/>
      <c r="I463" s="32"/>
      <c r="J463" s="32"/>
      <c r="K463" s="32"/>
      <c r="L463" s="296"/>
      <c r="N463" s="25"/>
      <c r="O463" s="25"/>
      <c r="P463" s="25"/>
      <c r="Q463" s="25"/>
      <c r="R463" s="25"/>
    </row>
    <row r="464" spans="1:21" s="28" customFormat="1">
      <c r="A464" s="223" t="str">
        <f t="shared" si="193"/>
        <v>81104399112</v>
      </c>
      <c r="B464" s="29">
        <v>8110</v>
      </c>
      <c r="C464" s="30">
        <v>4399</v>
      </c>
      <c r="D464" s="229">
        <v>1</v>
      </c>
      <c r="E464" s="229">
        <v>1</v>
      </c>
      <c r="F464" s="229">
        <v>2</v>
      </c>
      <c r="G464" s="31" t="s">
        <v>224</v>
      </c>
      <c r="H464" s="32"/>
      <c r="I464" s="32"/>
      <c r="J464" s="32"/>
      <c r="K464" s="32"/>
      <c r="L464" s="296"/>
      <c r="N464" s="25"/>
      <c r="O464" s="25"/>
      <c r="P464" s="25"/>
      <c r="Q464" s="25"/>
      <c r="R464" s="25"/>
    </row>
    <row r="465" spans="1:18" s="28" customFormat="1">
      <c r="A465" s="223" t="str">
        <f t="shared" ref="A465:A472" si="225">B465&amp;C465&amp;D465&amp;E465&amp;F465</f>
        <v>81104399113</v>
      </c>
      <c r="B465" s="29">
        <v>8110</v>
      </c>
      <c r="C465" s="30">
        <v>4399</v>
      </c>
      <c r="D465" s="229">
        <v>1</v>
      </c>
      <c r="E465" s="229">
        <v>1</v>
      </c>
      <c r="F465" s="229">
        <v>3</v>
      </c>
      <c r="G465" s="31" t="s">
        <v>225</v>
      </c>
      <c r="H465" s="32"/>
      <c r="I465" s="32"/>
      <c r="J465" s="32"/>
      <c r="K465" s="32"/>
      <c r="L465" s="296"/>
      <c r="N465" s="25"/>
      <c r="O465" s="25"/>
      <c r="P465" s="25"/>
      <c r="Q465" s="25"/>
      <c r="R465" s="25"/>
    </row>
    <row r="466" spans="1:18" s="28" customFormat="1">
      <c r="A466" s="223" t="str">
        <f t="shared" si="225"/>
        <v>81104399114</v>
      </c>
      <c r="B466" s="29">
        <v>8110</v>
      </c>
      <c r="C466" s="30">
        <v>4399</v>
      </c>
      <c r="D466" s="229">
        <v>1</v>
      </c>
      <c r="E466" s="229">
        <v>1</v>
      </c>
      <c r="F466" s="229">
        <v>4</v>
      </c>
      <c r="G466" s="31" t="s">
        <v>226</v>
      </c>
      <c r="H466" s="32"/>
      <c r="I466" s="32"/>
      <c r="J466" s="32"/>
      <c r="K466" s="32"/>
      <c r="L466" s="296"/>
      <c r="N466" s="25"/>
      <c r="O466" s="25"/>
      <c r="P466" s="25"/>
      <c r="Q466" s="25"/>
      <c r="R466" s="25"/>
    </row>
    <row r="467" spans="1:18" s="28" customFormat="1">
      <c r="A467" s="223" t="str">
        <f t="shared" si="225"/>
        <v>81104399115</v>
      </c>
      <c r="B467" s="29">
        <v>8110</v>
      </c>
      <c r="C467" s="30">
        <v>4399</v>
      </c>
      <c r="D467" s="229">
        <v>1</v>
      </c>
      <c r="E467" s="229">
        <v>1</v>
      </c>
      <c r="F467" s="229">
        <v>5</v>
      </c>
      <c r="G467" s="31" t="s">
        <v>227</v>
      </c>
      <c r="H467" s="32"/>
      <c r="I467" s="32"/>
      <c r="J467" s="32"/>
      <c r="K467" s="32"/>
      <c r="L467" s="296"/>
      <c r="N467" s="25"/>
      <c r="O467" s="25"/>
      <c r="P467" s="25"/>
      <c r="Q467" s="25"/>
      <c r="R467" s="25"/>
    </row>
    <row r="468" spans="1:18" s="28" customFormat="1">
      <c r="A468" s="223" t="str">
        <f t="shared" si="225"/>
        <v>81104399116</v>
      </c>
      <c r="B468" s="29">
        <v>8110</v>
      </c>
      <c r="C468" s="30">
        <v>4399</v>
      </c>
      <c r="D468" s="229">
        <v>1</v>
      </c>
      <c r="E468" s="229">
        <v>1</v>
      </c>
      <c r="F468" s="229">
        <v>6</v>
      </c>
      <c r="G468" s="31" t="s">
        <v>228</v>
      </c>
      <c r="H468" s="32"/>
      <c r="I468" s="32"/>
      <c r="J468" s="32"/>
      <c r="K468" s="32"/>
      <c r="L468" s="296"/>
      <c r="N468" s="25"/>
      <c r="O468" s="25"/>
      <c r="P468" s="25"/>
      <c r="Q468" s="25"/>
      <c r="R468" s="25"/>
    </row>
    <row r="469" spans="1:18" s="28" customFormat="1">
      <c r="A469" s="223" t="str">
        <f t="shared" si="225"/>
        <v>81104399117</v>
      </c>
      <c r="B469" s="29">
        <v>8110</v>
      </c>
      <c r="C469" s="30">
        <v>4399</v>
      </c>
      <c r="D469" s="229">
        <v>1</v>
      </c>
      <c r="E469" s="229">
        <v>1</v>
      </c>
      <c r="F469" s="229">
        <v>7</v>
      </c>
      <c r="G469" s="31" t="s">
        <v>1057</v>
      </c>
      <c r="H469" s="32"/>
      <c r="I469" s="32"/>
      <c r="J469" s="32"/>
      <c r="K469" s="32"/>
      <c r="L469" s="296"/>
      <c r="N469" s="25"/>
      <c r="O469" s="25"/>
      <c r="P469" s="25"/>
      <c r="Q469" s="25"/>
      <c r="R469" s="25"/>
    </row>
    <row r="470" spans="1:18" s="28" customFormat="1">
      <c r="A470" s="223" t="str">
        <f t="shared" si="225"/>
        <v>81104399118</v>
      </c>
      <c r="B470" s="29">
        <v>8110</v>
      </c>
      <c r="C470" s="30">
        <v>4399</v>
      </c>
      <c r="D470" s="229">
        <v>1</v>
      </c>
      <c r="E470" s="229">
        <v>1</v>
      </c>
      <c r="F470" s="229">
        <v>8</v>
      </c>
      <c r="G470" s="31" t="s">
        <v>229</v>
      </c>
      <c r="H470" s="32"/>
      <c r="I470" s="32"/>
      <c r="J470" s="32"/>
      <c r="K470" s="32"/>
      <c r="L470" s="296"/>
      <c r="N470" s="25"/>
      <c r="O470" s="25"/>
      <c r="P470" s="25"/>
      <c r="Q470" s="25"/>
      <c r="R470" s="25"/>
    </row>
    <row r="471" spans="1:18" s="28" customFormat="1" ht="20.25" customHeight="1" thickBot="1">
      <c r="A471" s="24" t="str">
        <f t="shared" si="225"/>
        <v>Subtotal (7)</v>
      </c>
      <c r="B471" s="401" t="s">
        <v>1109</v>
      </c>
      <c r="C471" s="402"/>
      <c r="D471" s="402"/>
      <c r="E471" s="402"/>
      <c r="F471" s="402"/>
      <c r="G471" s="311"/>
      <c r="H471" s="312">
        <f>H456+H436+H440+H444+H448+H452+H460</f>
        <v>0</v>
      </c>
      <c r="I471" s="312">
        <f>I456+I436+I440+I444+I448+I452+I460</f>
        <v>0</v>
      </c>
      <c r="J471" s="312">
        <f>J456+J436+J440+J444+J448+J452+J460</f>
        <v>0</v>
      </c>
      <c r="K471" s="312">
        <f t="shared" ref="K471:L471" si="226">K456+K436+K440+K444+K448+K452+K460</f>
        <v>0</v>
      </c>
      <c r="L471" s="298">
        <f t="shared" si="226"/>
        <v>0</v>
      </c>
      <c r="N471" s="25"/>
      <c r="O471" s="25"/>
      <c r="P471" s="25"/>
      <c r="Q471" s="25"/>
      <c r="R471" s="25"/>
    </row>
    <row r="472" spans="1:18" s="28" customFormat="1" ht="19.5" customHeight="1" thickTop="1" thickBot="1">
      <c r="A472" s="24" t="str">
        <f t="shared" si="225"/>
        <v>Total Partidas (8)</v>
      </c>
      <c r="B472" s="349" t="s">
        <v>1110</v>
      </c>
      <c r="C472" s="350"/>
      <c r="D472" s="350"/>
      <c r="E472" s="350"/>
      <c r="F472" s="350"/>
      <c r="G472" s="45" t="s">
        <v>30</v>
      </c>
      <c r="H472" s="46">
        <f>+H13+H286+H379</f>
        <v>0</v>
      </c>
      <c r="I472" s="46">
        <f>+I13+I286+I379</f>
        <v>611392</v>
      </c>
      <c r="J472" s="46">
        <f>+J48+J283+J379</f>
        <v>0</v>
      </c>
      <c r="K472" s="46">
        <f>+K13+K286+K379</f>
        <v>0</v>
      </c>
      <c r="L472" s="47">
        <f>+L13+L286+L379</f>
        <v>0</v>
      </c>
    </row>
    <row r="473" spans="1:18" ht="31.5" customHeight="1" thickTop="1">
      <c r="B473" s="400" t="s">
        <v>1101</v>
      </c>
      <c r="C473" s="400"/>
      <c r="D473" s="400"/>
      <c r="E473" s="400"/>
      <c r="F473" s="400"/>
      <c r="G473" s="400"/>
      <c r="H473" s="400"/>
      <c r="I473" s="400"/>
      <c r="J473" s="400"/>
      <c r="K473" s="400"/>
      <c r="L473" s="400"/>
    </row>
    <row r="474" spans="1:18">
      <c r="E474" s="351"/>
      <c r="F474" s="351"/>
      <c r="G474" s="351"/>
      <c r="H474" s="351"/>
      <c r="I474" s="351"/>
      <c r="J474" s="351"/>
      <c r="K474" s="351"/>
      <c r="L474" s="351"/>
    </row>
    <row r="475" spans="1:18" s="4" customFormat="1" ht="12">
      <c r="C475" s="222" t="s">
        <v>1058</v>
      </c>
      <c r="D475" s="232"/>
      <c r="E475" s="232"/>
      <c r="F475" s="232"/>
    </row>
    <row r="476" spans="1:18">
      <c r="E476" s="233"/>
      <c r="F476" s="233"/>
      <c r="G476" s="302"/>
      <c r="H476" s="302"/>
      <c r="I476" s="302"/>
      <c r="J476" s="302"/>
      <c r="K476" s="302"/>
      <c r="L476" s="302"/>
    </row>
    <row r="477" spans="1:18">
      <c r="E477" s="233"/>
      <c r="F477" s="233"/>
      <c r="G477" s="302"/>
      <c r="H477" s="302"/>
      <c r="I477" s="302"/>
      <c r="J477" s="302"/>
      <c r="K477" s="302"/>
      <c r="L477" s="302"/>
    </row>
    <row r="478" spans="1:18">
      <c r="B478" s="48"/>
      <c r="C478" s="48"/>
      <c r="D478" s="234"/>
      <c r="E478" s="235"/>
      <c r="F478" s="235"/>
      <c r="G478" s="50"/>
      <c r="H478" s="49"/>
      <c r="I478" s="49"/>
      <c r="J478" s="49"/>
      <c r="K478" s="49"/>
      <c r="L478" s="51"/>
    </row>
    <row r="479" spans="1:18">
      <c r="B479" s="48"/>
      <c r="C479" s="48"/>
      <c r="D479" s="234"/>
      <c r="E479" s="234"/>
      <c r="F479" s="234"/>
      <c r="G479" s="53"/>
      <c r="H479" s="48"/>
      <c r="I479" s="48"/>
      <c r="J479" s="48"/>
      <c r="K479" s="48"/>
      <c r="L479" s="54"/>
    </row>
    <row r="480" spans="1:18">
      <c r="B480" s="48"/>
      <c r="C480" s="48"/>
      <c r="D480" s="234"/>
      <c r="E480" s="234"/>
      <c r="F480" s="234"/>
      <c r="G480" s="53"/>
      <c r="H480" s="48"/>
      <c r="I480" s="48"/>
      <c r="J480" s="48"/>
      <c r="K480" s="48"/>
      <c r="L480" s="54"/>
    </row>
    <row r="481" spans="2:12">
      <c r="B481" s="48"/>
      <c r="C481" s="48"/>
      <c r="D481" s="234"/>
      <c r="E481" s="234"/>
      <c r="F481" s="234"/>
      <c r="G481" s="53"/>
      <c r="H481" s="48"/>
      <c r="I481" s="48"/>
      <c r="J481" s="48"/>
      <c r="K481" s="48"/>
      <c r="L481" s="54"/>
    </row>
    <row r="482" spans="2:12">
      <c r="B482" s="48"/>
      <c r="C482" s="48"/>
      <c r="D482" s="234"/>
      <c r="E482" s="234"/>
      <c r="F482" s="234"/>
      <c r="G482" s="53"/>
      <c r="H482" s="48"/>
      <c r="I482" s="48"/>
      <c r="J482" s="48"/>
      <c r="K482" s="48"/>
      <c r="L482" s="54"/>
    </row>
    <row r="483" spans="2:12">
      <c r="B483" s="48"/>
      <c r="C483" s="48"/>
      <c r="D483" s="234"/>
      <c r="E483" s="234"/>
      <c r="F483" s="234"/>
      <c r="G483" s="53"/>
      <c r="H483" s="48"/>
      <c r="I483" s="48"/>
      <c r="J483" s="48"/>
      <c r="K483" s="48"/>
      <c r="L483" s="54"/>
    </row>
    <row r="485" spans="2:12">
      <c r="G485" s="55"/>
      <c r="H485" s="56"/>
      <c r="I485" s="56"/>
      <c r="J485" s="56"/>
      <c r="K485" s="56"/>
      <c r="L485" s="56"/>
    </row>
  </sheetData>
  <mergeCells count="19">
    <mergeCell ref="B2:L2"/>
    <mergeCell ref="B3:L3"/>
    <mergeCell ref="B5:H5"/>
    <mergeCell ref="B8:F10"/>
    <mergeCell ref="G8:G10"/>
    <mergeCell ref="H9:H10"/>
    <mergeCell ref="H8:K8"/>
    <mergeCell ref="L8:L10"/>
    <mergeCell ref="E474:L474"/>
    <mergeCell ref="B473:L473"/>
    <mergeCell ref="I9:I10"/>
    <mergeCell ref="J9:J10"/>
    <mergeCell ref="K9:K10"/>
    <mergeCell ref="B411:F411"/>
    <mergeCell ref="B417:F417"/>
    <mergeCell ref="B423:F423"/>
    <mergeCell ref="B434:F434"/>
    <mergeCell ref="B471:F471"/>
    <mergeCell ref="B472:F472"/>
  </mergeCells>
  <printOptions horizontalCentered="1"/>
  <pageMargins left="0.70866141732283472" right="0.51181102362204722" top="0.55118110236220474" bottom="0.55118110236220474" header="0.31496062992125984" footer="0.31496062992125984"/>
  <pageSetup scale="74" fitToHeight="7" orientation="landscape" r:id="rId1"/>
  <colBreaks count="1" manualBreakCount="1">
    <brk id="12" max="1048575" man="1"/>
  </colBreaks>
  <ignoredErrors>
    <ignoredError sqref="H17:L242 H265:L470 H243 J243:L243 H244 J244:L244 H245 J245:L245 H246 J246:L246 H247 J247:L247 H248 J248:L248 H249 J249:L249 H250 J250:L250 H251 J251:L251 H252 J252:L252 H253 J253:L253 H254 J254:L254 H255 J255:L255 H256 J256:L256 H257 J257:L257 H258 J258:L258 H259 J259:L259 H260 J260:L260 H261 J261:L261 H262 J262:L262 H263 J263:L263 H264 J264:L26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P949"/>
  <sheetViews>
    <sheetView showGridLines="0" view="pageBreakPreview" topLeftCell="B899" zoomScale="70" zoomScaleNormal="85" zoomScaleSheetLayoutView="70" workbookViewId="0">
      <selection activeCell="D900" sqref="D900"/>
    </sheetView>
  </sheetViews>
  <sheetFormatPr baseColWidth="10" defaultRowHeight="12.75"/>
  <cols>
    <col min="1" max="1" width="1.28515625" style="63" customWidth="1"/>
    <col min="2" max="2" width="13.7109375" style="135" customWidth="1"/>
    <col min="3" max="3" width="82" style="133" customWidth="1"/>
    <col min="4" max="4" width="29.7109375" style="134" customWidth="1"/>
    <col min="5" max="8" width="29.7109375" style="63" customWidth="1"/>
    <col min="9" max="9" width="1.42578125" style="63" customWidth="1"/>
    <col min="10" max="16384" width="11.42578125" style="63"/>
  </cols>
  <sheetData>
    <row r="1" spans="2:16" ht="7.5" customHeight="1" thickBot="1">
      <c r="B1" s="58"/>
      <c r="C1" s="59"/>
      <c r="D1" s="60"/>
      <c r="E1" s="61"/>
      <c r="F1" s="62"/>
      <c r="G1" s="62"/>
      <c r="H1" s="62"/>
    </row>
    <row r="2" spans="2:16" ht="20.25" customHeight="1" thickTop="1">
      <c r="B2" s="381" t="s">
        <v>1061</v>
      </c>
      <c r="C2" s="382"/>
      <c r="D2" s="382"/>
      <c r="E2" s="382"/>
      <c r="F2" s="382"/>
      <c r="G2" s="382"/>
      <c r="H2" s="383"/>
    </row>
    <row r="3" spans="2:16" ht="41.25" customHeight="1">
      <c r="B3" s="384" t="s">
        <v>1093</v>
      </c>
      <c r="C3" s="385"/>
      <c r="D3" s="385"/>
      <c r="E3" s="385"/>
      <c r="F3" s="385"/>
      <c r="G3" s="385"/>
      <c r="H3" s="386"/>
    </row>
    <row r="4" spans="2:16" ht="12" customHeight="1">
      <c r="B4" s="387" t="s">
        <v>28</v>
      </c>
      <c r="C4" s="388"/>
      <c r="D4" s="388"/>
      <c r="E4" s="388"/>
      <c r="F4" s="388"/>
      <c r="G4" s="388"/>
      <c r="H4" s="389"/>
    </row>
    <row r="5" spans="2:16" ht="5.25" customHeight="1">
      <c r="B5" s="64"/>
      <c r="C5" s="65"/>
      <c r="D5" s="66"/>
      <c r="E5" s="301"/>
      <c r="F5" s="301"/>
      <c r="G5" s="301"/>
      <c r="H5" s="1"/>
    </row>
    <row r="6" spans="2:16">
      <c r="B6" s="67"/>
      <c r="C6" s="68" t="s">
        <v>1117</v>
      </c>
      <c r="D6" s="69"/>
      <c r="E6" s="70"/>
      <c r="F6" s="70"/>
      <c r="G6" s="324" t="s">
        <v>1114</v>
      </c>
      <c r="H6" s="72"/>
    </row>
    <row r="7" spans="2:16" ht="8.25" customHeight="1" thickBot="1">
      <c r="B7" s="73"/>
      <c r="C7" s="74"/>
      <c r="D7" s="75"/>
      <c r="E7" s="2"/>
      <c r="F7" s="2"/>
      <c r="G7" s="2"/>
      <c r="H7" s="76"/>
    </row>
    <row r="8" spans="2:16" ht="6" customHeight="1" thickTop="1" thickBot="1">
      <c r="B8" s="77"/>
      <c r="C8" s="78"/>
      <c r="D8" s="79"/>
      <c r="E8" s="3"/>
      <c r="F8" s="3"/>
      <c r="G8" s="3"/>
      <c r="H8" s="3"/>
    </row>
    <row r="9" spans="2:16" ht="36" customHeight="1" thickTop="1">
      <c r="B9" s="390" t="s">
        <v>232</v>
      </c>
      <c r="C9" s="393" t="s">
        <v>233</v>
      </c>
      <c r="D9" s="413" t="s">
        <v>1098</v>
      </c>
      <c r="E9" s="396"/>
      <c r="F9" s="396"/>
      <c r="G9" s="396"/>
      <c r="H9" s="409" t="s">
        <v>1099</v>
      </c>
    </row>
    <row r="10" spans="2:16" s="80" customFormat="1" ht="36.75" customHeight="1">
      <c r="B10" s="391"/>
      <c r="C10" s="394"/>
      <c r="D10" s="305" t="s">
        <v>1096</v>
      </c>
      <c r="E10" s="305" t="s">
        <v>1011</v>
      </c>
      <c r="F10" s="305" t="s">
        <v>1012</v>
      </c>
      <c r="G10" s="305" t="s">
        <v>1097</v>
      </c>
      <c r="H10" s="410"/>
    </row>
    <row r="11" spans="2:16" s="80" customFormat="1" ht="27" customHeight="1" thickBot="1">
      <c r="B11" s="392"/>
      <c r="C11" s="395"/>
      <c r="D11" s="306" t="s">
        <v>1010</v>
      </c>
      <c r="E11" s="306" t="s">
        <v>1063</v>
      </c>
      <c r="F11" s="323" t="s">
        <v>1094</v>
      </c>
      <c r="G11" s="306" t="s">
        <v>1095</v>
      </c>
      <c r="H11" s="411"/>
    </row>
    <row r="12" spans="2:16" s="80" customFormat="1" ht="27" customHeight="1" thickTop="1" thickBot="1">
      <c r="B12" s="340"/>
      <c r="C12" s="341"/>
      <c r="D12" s="344"/>
      <c r="E12" s="344"/>
      <c r="F12" s="345"/>
      <c r="G12" s="344"/>
      <c r="H12" s="338"/>
    </row>
    <row r="13" spans="2:16" ht="27" customHeight="1" thickTop="1">
      <c r="B13" s="81">
        <v>1000</v>
      </c>
      <c r="C13" s="82" t="s">
        <v>13</v>
      </c>
      <c r="D13" s="83">
        <f>+D14+D27+D38+D69+D84+D110+D113</f>
        <v>0</v>
      </c>
      <c r="E13" s="83">
        <f t="shared" ref="E13:H13" si="0">+E14+E27+E38+E69+E84+E110+E113</f>
        <v>20030421.350000001</v>
      </c>
      <c r="F13" s="83">
        <f t="shared" si="0"/>
        <v>0</v>
      </c>
      <c r="G13" s="83">
        <f t="shared" si="0"/>
        <v>0</v>
      </c>
      <c r="H13" s="315">
        <f t="shared" si="0"/>
        <v>0</v>
      </c>
      <c r="I13" s="62"/>
      <c r="J13" s="62"/>
      <c r="K13" s="62"/>
      <c r="L13" s="62"/>
      <c r="M13" s="62"/>
      <c r="N13" s="62"/>
      <c r="O13" s="85"/>
      <c r="P13" s="86"/>
    </row>
    <row r="14" spans="2:16" ht="27" customHeight="1">
      <c r="B14" s="87">
        <v>1100</v>
      </c>
      <c r="C14" s="88" t="s">
        <v>243</v>
      </c>
      <c r="D14" s="89">
        <f>+D15+D17+D19+D25</f>
        <v>0</v>
      </c>
      <c r="E14" s="89">
        <f t="shared" ref="E14:H14" si="1">+E15+E17+E19+E25</f>
        <v>13248202.17</v>
      </c>
      <c r="F14" s="89">
        <f t="shared" si="1"/>
        <v>0</v>
      </c>
      <c r="G14" s="89">
        <f t="shared" si="1"/>
        <v>0</v>
      </c>
      <c r="H14" s="316">
        <f t="shared" si="1"/>
        <v>0</v>
      </c>
      <c r="I14" s="62"/>
      <c r="J14" s="62"/>
      <c r="K14" s="62"/>
      <c r="L14" s="62"/>
      <c r="M14" s="62"/>
      <c r="N14" s="62"/>
      <c r="O14" s="85"/>
      <c r="P14" s="86"/>
    </row>
    <row r="15" spans="2:16" ht="27" customHeight="1">
      <c r="B15" s="87">
        <v>1110</v>
      </c>
      <c r="C15" s="91" t="s">
        <v>244</v>
      </c>
      <c r="D15" s="89">
        <f>SUM(D16)</f>
        <v>0</v>
      </c>
      <c r="E15" s="89">
        <f t="shared" ref="E15:H15" si="2">SUM(E16)</f>
        <v>0</v>
      </c>
      <c r="F15" s="89">
        <f t="shared" si="2"/>
        <v>0</v>
      </c>
      <c r="G15" s="89">
        <f t="shared" si="2"/>
        <v>0</v>
      </c>
      <c r="H15" s="316">
        <f t="shared" si="2"/>
        <v>0</v>
      </c>
      <c r="I15" s="62"/>
      <c r="J15" s="62"/>
      <c r="K15" s="62"/>
      <c r="L15" s="62"/>
      <c r="M15" s="62"/>
      <c r="N15" s="62"/>
      <c r="O15" s="85"/>
      <c r="P15" s="86"/>
    </row>
    <row r="16" spans="2:16" ht="27" customHeight="1">
      <c r="B16" s="92">
        <v>1111</v>
      </c>
      <c r="C16" s="93" t="s">
        <v>244</v>
      </c>
      <c r="D16" s="94"/>
      <c r="E16" s="94">
        <v>0</v>
      </c>
      <c r="F16" s="94"/>
      <c r="G16" s="94"/>
      <c r="H16" s="317"/>
      <c r="I16" s="62"/>
      <c r="J16" s="62"/>
      <c r="K16" s="62"/>
      <c r="L16" s="62"/>
      <c r="M16" s="62"/>
      <c r="N16" s="62"/>
      <c r="O16" s="85"/>
      <c r="P16" s="86"/>
    </row>
    <row r="17" spans="1:16" ht="27" customHeight="1">
      <c r="B17" s="87">
        <v>1120</v>
      </c>
      <c r="C17" s="91" t="s">
        <v>245</v>
      </c>
      <c r="D17" s="89">
        <f>SUM(D18)</f>
        <v>0</v>
      </c>
      <c r="E17" s="89">
        <f t="shared" ref="E17:H17" si="3">SUM(E18)</f>
        <v>0</v>
      </c>
      <c r="F17" s="89">
        <f t="shared" si="3"/>
        <v>0</v>
      </c>
      <c r="G17" s="89">
        <f t="shared" si="3"/>
        <v>0</v>
      </c>
      <c r="H17" s="316">
        <f t="shared" si="3"/>
        <v>0</v>
      </c>
      <c r="I17" s="62"/>
      <c r="J17" s="62"/>
      <c r="K17" s="62"/>
      <c r="L17" s="62"/>
      <c r="M17" s="62"/>
      <c r="N17" s="62"/>
      <c r="O17" s="85"/>
      <c r="P17" s="86"/>
    </row>
    <row r="18" spans="1:16" ht="27" customHeight="1">
      <c r="B18" s="96">
        <v>1121</v>
      </c>
      <c r="C18" s="97" t="s">
        <v>245</v>
      </c>
      <c r="D18" s="94"/>
      <c r="E18" s="94">
        <v>0</v>
      </c>
      <c r="F18" s="94"/>
      <c r="G18" s="94"/>
      <c r="H18" s="317"/>
      <c r="I18" s="62"/>
      <c r="J18" s="62"/>
      <c r="K18" s="62"/>
      <c r="L18" s="62"/>
      <c r="M18" s="62"/>
      <c r="N18" s="62"/>
      <c r="O18" s="85"/>
      <c r="P18" s="86"/>
    </row>
    <row r="19" spans="1:16" ht="27" customHeight="1">
      <c r="B19" s="87">
        <v>1130</v>
      </c>
      <c r="C19" s="91" t="s">
        <v>1079</v>
      </c>
      <c r="D19" s="89">
        <f>SUM(D20:D24)</f>
        <v>0</v>
      </c>
      <c r="E19" s="89">
        <f t="shared" ref="E19:H19" si="4">SUM(E20:E24)</f>
        <v>13248202.17</v>
      </c>
      <c r="F19" s="89">
        <f t="shared" si="4"/>
        <v>0</v>
      </c>
      <c r="G19" s="89">
        <f t="shared" si="4"/>
        <v>0</v>
      </c>
      <c r="H19" s="316">
        <f t="shared" si="4"/>
        <v>0</v>
      </c>
      <c r="I19" s="62"/>
      <c r="J19" s="62"/>
      <c r="K19" s="62"/>
      <c r="L19" s="62"/>
      <c r="M19" s="62"/>
      <c r="N19" s="62"/>
      <c r="O19" s="85"/>
      <c r="P19" s="86"/>
    </row>
    <row r="20" spans="1:16" ht="27" customHeight="1">
      <c r="B20" s="92">
        <v>1131</v>
      </c>
      <c r="C20" s="93" t="s">
        <v>246</v>
      </c>
      <c r="D20" s="94"/>
      <c r="E20" s="94">
        <v>13248202.17</v>
      </c>
      <c r="F20" s="94"/>
      <c r="G20" s="94"/>
      <c r="H20" s="317"/>
      <c r="I20" s="62"/>
      <c r="J20" s="62"/>
      <c r="K20" s="62"/>
      <c r="L20" s="62"/>
      <c r="M20" s="62"/>
      <c r="N20" s="62"/>
      <c r="O20" s="85"/>
      <c r="P20" s="86"/>
    </row>
    <row r="21" spans="1:16" ht="27" customHeight="1">
      <c r="B21" s="92">
        <v>1132</v>
      </c>
      <c r="C21" s="93" t="s">
        <v>247</v>
      </c>
      <c r="D21" s="94"/>
      <c r="E21" s="94">
        <v>0</v>
      </c>
      <c r="F21" s="94"/>
      <c r="G21" s="94"/>
      <c r="H21" s="317"/>
      <c r="I21" s="62"/>
      <c r="J21" s="62"/>
      <c r="K21" s="62"/>
      <c r="L21" s="62"/>
      <c r="M21" s="62"/>
      <c r="N21" s="62"/>
      <c r="O21" s="85"/>
      <c r="P21" s="86"/>
    </row>
    <row r="22" spans="1:16" ht="27" customHeight="1">
      <c r="B22" s="92">
        <v>1133</v>
      </c>
      <c r="C22" s="93" t="s">
        <v>248</v>
      </c>
      <c r="D22" s="94"/>
      <c r="E22" s="94">
        <v>0</v>
      </c>
      <c r="F22" s="94"/>
      <c r="G22" s="94"/>
      <c r="H22" s="317"/>
      <c r="I22" s="62"/>
      <c r="J22" s="62"/>
      <c r="K22" s="62"/>
      <c r="L22" s="62"/>
      <c r="M22" s="62"/>
      <c r="N22" s="62"/>
      <c r="O22" s="85"/>
      <c r="P22" s="86"/>
    </row>
    <row r="23" spans="1:16" ht="27" customHeight="1">
      <c r="B23" s="92">
        <v>1134</v>
      </c>
      <c r="C23" s="93" t="s">
        <v>249</v>
      </c>
      <c r="D23" s="94"/>
      <c r="E23" s="94">
        <v>0</v>
      </c>
      <c r="F23" s="94"/>
      <c r="G23" s="94"/>
      <c r="H23" s="317"/>
      <c r="I23" s="62"/>
      <c r="J23" s="62"/>
      <c r="K23" s="62"/>
      <c r="L23" s="62"/>
      <c r="M23" s="62"/>
      <c r="N23" s="62"/>
      <c r="O23" s="85"/>
      <c r="P23" s="86"/>
    </row>
    <row r="24" spans="1:16" ht="27" customHeight="1">
      <c r="B24" s="92">
        <v>1135</v>
      </c>
      <c r="C24" s="93" t="s">
        <v>250</v>
      </c>
      <c r="D24" s="94"/>
      <c r="E24" s="94">
        <v>0</v>
      </c>
      <c r="F24" s="94"/>
      <c r="G24" s="94"/>
      <c r="H24" s="317"/>
      <c r="I24" s="62"/>
      <c r="J24" s="62"/>
      <c r="K24" s="62"/>
      <c r="L24" s="62"/>
      <c r="M24" s="62"/>
      <c r="N24" s="62"/>
      <c r="O24" s="85"/>
      <c r="P24" s="86"/>
    </row>
    <row r="25" spans="1:16" ht="27" customHeight="1">
      <c r="B25" s="87">
        <v>1140</v>
      </c>
      <c r="C25" s="91" t="s">
        <v>251</v>
      </c>
      <c r="D25" s="89">
        <f>SUM(D26)</f>
        <v>0</v>
      </c>
      <c r="E25" s="89">
        <f t="shared" ref="E25:H25" si="5">SUM(E26)</f>
        <v>0</v>
      </c>
      <c r="F25" s="89">
        <f t="shared" si="5"/>
        <v>0</v>
      </c>
      <c r="G25" s="89">
        <f t="shared" si="5"/>
        <v>0</v>
      </c>
      <c r="H25" s="316">
        <f t="shared" si="5"/>
        <v>0</v>
      </c>
      <c r="I25" s="62"/>
      <c r="J25" s="62"/>
      <c r="K25" s="62"/>
      <c r="L25" s="62"/>
      <c r="M25" s="62"/>
      <c r="N25" s="62"/>
      <c r="O25" s="85"/>
      <c r="P25" s="86"/>
    </row>
    <row r="26" spans="1:16" ht="27" customHeight="1">
      <c r="B26" s="92">
        <v>1141</v>
      </c>
      <c r="C26" s="93" t="s">
        <v>251</v>
      </c>
      <c r="D26" s="94"/>
      <c r="E26" s="94">
        <v>0</v>
      </c>
      <c r="F26" s="94"/>
      <c r="G26" s="94"/>
      <c r="H26" s="317"/>
      <c r="I26" s="62"/>
      <c r="J26" s="62"/>
      <c r="K26" s="62"/>
      <c r="L26" s="62"/>
      <c r="M26" s="62"/>
      <c r="N26" s="62"/>
      <c r="O26" s="85"/>
      <c r="P26" s="86"/>
    </row>
    <row r="27" spans="1:16" ht="27" customHeight="1">
      <c r="B27" s="87">
        <v>1200</v>
      </c>
      <c r="C27" s="99" t="s">
        <v>252</v>
      </c>
      <c r="D27" s="89">
        <f>+D28+D30+D34+D36</f>
        <v>0</v>
      </c>
      <c r="E27" s="89">
        <f t="shared" ref="E27:H27" si="6">+E28+E30+E34+E36</f>
        <v>0</v>
      </c>
      <c r="F27" s="89">
        <f t="shared" si="6"/>
        <v>0</v>
      </c>
      <c r="G27" s="89">
        <f t="shared" si="6"/>
        <v>0</v>
      </c>
      <c r="H27" s="316">
        <f t="shared" si="6"/>
        <v>0</v>
      </c>
      <c r="I27" s="62"/>
      <c r="J27" s="62"/>
      <c r="K27" s="62"/>
      <c r="L27" s="62"/>
      <c r="M27" s="62"/>
      <c r="N27" s="62"/>
      <c r="O27" s="85"/>
      <c r="P27" s="86"/>
    </row>
    <row r="28" spans="1:16" ht="27" customHeight="1">
      <c r="B28" s="87">
        <v>1210</v>
      </c>
      <c r="C28" s="91" t="s">
        <v>253</v>
      </c>
      <c r="D28" s="89">
        <f>SUM(D29)</f>
        <v>0</v>
      </c>
      <c r="E28" s="89">
        <f t="shared" ref="E28:H28" si="7">SUM(E29)</f>
        <v>0</v>
      </c>
      <c r="F28" s="89">
        <f t="shared" si="7"/>
        <v>0</v>
      </c>
      <c r="G28" s="89">
        <f t="shared" si="7"/>
        <v>0</v>
      </c>
      <c r="H28" s="316">
        <f t="shared" si="7"/>
        <v>0</v>
      </c>
      <c r="I28" s="62"/>
      <c r="J28" s="62"/>
      <c r="K28" s="62"/>
      <c r="L28" s="62"/>
      <c r="M28" s="62"/>
      <c r="N28" s="62"/>
      <c r="O28" s="85"/>
      <c r="P28" s="86"/>
    </row>
    <row r="29" spans="1:16" ht="27" customHeight="1">
      <c r="A29" s="100"/>
      <c r="B29" s="92">
        <v>1211</v>
      </c>
      <c r="C29" s="93" t="s">
        <v>254</v>
      </c>
      <c r="D29" s="94"/>
      <c r="E29" s="94">
        <v>0</v>
      </c>
      <c r="F29" s="94"/>
      <c r="G29" s="94"/>
      <c r="H29" s="317"/>
      <c r="I29" s="62"/>
      <c r="J29" s="62"/>
      <c r="K29" s="62"/>
      <c r="L29" s="62"/>
      <c r="M29" s="62"/>
      <c r="N29" s="62"/>
      <c r="O29" s="85"/>
      <c r="P29" s="86"/>
    </row>
    <row r="30" spans="1:16" ht="27" customHeight="1">
      <c r="B30" s="87">
        <v>1220</v>
      </c>
      <c r="C30" s="91" t="s">
        <v>255</v>
      </c>
      <c r="D30" s="89">
        <f>SUM(D31:D33)</f>
        <v>0</v>
      </c>
      <c r="E30" s="89">
        <f t="shared" ref="E30:H30" si="8">SUM(E31:E33)</f>
        <v>0</v>
      </c>
      <c r="F30" s="89">
        <f t="shared" si="8"/>
        <v>0</v>
      </c>
      <c r="G30" s="89">
        <f t="shared" si="8"/>
        <v>0</v>
      </c>
      <c r="H30" s="316">
        <f t="shared" si="8"/>
        <v>0</v>
      </c>
      <c r="I30" s="62"/>
      <c r="J30" s="62"/>
      <c r="K30" s="62"/>
      <c r="L30" s="62"/>
      <c r="M30" s="62"/>
      <c r="N30" s="62"/>
      <c r="O30" s="85"/>
      <c r="P30" s="86"/>
    </row>
    <row r="31" spans="1:16" ht="27" customHeight="1">
      <c r="B31" s="92">
        <v>1221</v>
      </c>
      <c r="C31" s="93" t="s">
        <v>256</v>
      </c>
      <c r="D31" s="94"/>
      <c r="E31" s="94">
        <v>0</v>
      </c>
      <c r="F31" s="94"/>
      <c r="G31" s="94"/>
      <c r="H31" s="317"/>
      <c r="I31" s="62"/>
      <c r="J31" s="62"/>
      <c r="K31" s="62"/>
      <c r="L31" s="62"/>
      <c r="M31" s="62"/>
      <c r="N31" s="62"/>
      <c r="O31" s="85"/>
      <c r="P31" s="86"/>
    </row>
    <row r="32" spans="1:16" ht="27" customHeight="1">
      <c r="B32" s="92">
        <v>1222</v>
      </c>
      <c r="C32" s="93" t="s">
        <v>257</v>
      </c>
      <c r="D32" s="94"/>
      <c r="E32" s="94">
        <v>0</v>
      </c>
      <c r="F32" s="94"/>
      <c r="G32" s="94"/>
      <c r="H32" s="317"/>
      <c r="I32" s="62"/>
      <c r="J32" s="62"/>
      <c r="K32" s="62"/>
      <c r="L32" s="62"/>
      <c r="M32" s="62"/>
      <c r="N32" s="62"/>
      <c r="O32" s="85"/>
      <c r="P32" s="86"/>
    </row>
    <row r="33" spans="1:16" ht="27" customHeight="1">
      <c r="A33" s="63" t="s">
        <v>258</v>
      </c>
      <c r="B33" s="92">
        <v>1223</v>
      </c>
      <c r="C33" s="93" t="s">
        <v>259</v>
      </c>
      <c r="D33" s="94"/>
      <c r="E33" s="94">
        <v>0</v>
      </c>
      <c r="F33" s="94"/>
      <c r="G33" s="94"/>
      <c r="H33" s="317"/>
      <c r="I33" s="62"/>
      <c r="J33" s="62"/>
      <c r="K33" s="62"/>
      <c r="L33" s="62"/>
      <c r="M33" s="62"/>
      <c r="N33" s="62"/>
      <c r="O33" s="85"/>
      <c r="P33" s="86"/>
    </row>
    <row r="34" spans="1:16" ht="27" customHeight="1">
      <c r="B34" s="87">
        <v>1230</v>
      </c>
      <c r="C34" s="91" t="s">
        <v>260</v>
      </c>
      <c r="D34" s="89">
        <f>SUM(D35)</f>
        <v>0</v>
      </c>
      <c r="E34" s="89">
        <f t="shared" ref="E34:H34" si="9">SUM(E35)</f>
        <v>0</v>
      </c>
      <c r="F34" s="89">
        <f t="shared" si="9"/>
        <v>0</v>
      </c>
      <c r="G34" s="89">
        <f t="shared" si="9"/>
        <v>0</v>
      </c>
      <c r="H34" s="316">
        <f t="shared" si="9"/>
        <v>0</v>
      </c>
      <c r="I34" s="62"/>
      <c r="J34" s="62"/>
      <c r="K34" s="62"/>
      <c r="L34" s="62"/>
      <c r="M34" s="62"/>
      <c r="N34" s="62"/>
      <c r="O34" s="85"/>
      <c r="P34" s="86"/>
    </row>
    <row r="35" spans="1:16" ht="27" customHeight="1">
      <c r="B35" s="92">
        <v>1231</v>
      </c>
      <c r="C35" s="93" t="s">
        <v>261</v>
      </c>
      <c r="D35" s="94"/>
      <c r="E35" s="94">
        <v>0</v>
      </c>
      <c r="F35" s="94"/>
      <c r="G35" s="94"/>
      <c r="H35" s="317"/>
      <c r="I35" s="62"/>
      <c r="J35" s="62"/>
      <c r="K35" s="62"/>
      <c r="L35" s="62"/>
      <c r="M35" s="62"/>
      <c r="N35" s="62"/>
      <c r="O35" s="85"/>
      <c r="P35" s="86"/>
    </row>
    <row r="36" spans="1:16" ht="27" customHeight="1">
      <c r="B36" s="87">
        <v>1240</v>
      </c>
      <c r="C36" s="91" t="s">
        <v>262</v>
      </c>
      <c r="D36" s="89">
        <f>SUM(D37)</f>
        <v>0</v>
      </c>
      <c r="E36" s="89">
        <f t="shared" ref="E36:H36" si="10">SUM(E37)</f>
        <v>0</v>
      </c>
      <c r="F36" s="89">
        <f t="shared" si="10"/>
        <v>0</v>
      </c>
      <c r="G36" s="89">
        <f t="shared" si="10"/>
        <v>0</v>
      </c>
      <c r="H36" s="316">
        <f t="shared" si="10"/>
        <v>0</v>
      </c>
      <c r="I36" s="62"/>
      <c r="J36" s="62"/>
      <c r="K36" s="62"/>
      <c r="L36" s="62"/>
      <c r="M36" s="62"/>
      <c r="N36" s="62"/>
      <c r="O36" s="85"/>
      <c r="P36" s="86"/>
    </row>
    <row r="37" spans="1:16" ht="27" customHeight="1">
      <c r="B37" s="92">
        <v>1241</v>
      </c>
      <c r="C37" s="93" t="s">
        <v>263</v>
      </c>
      <c r="D37" s="94"/>
      <c r="E37" s="94">
        <v>0</v>
      </c>
      <c r="F37" s="94"/>
      <c r="G37" s="94"/>
      <c r="H37" s="317"/>
      <c r="I37" s="62"/>
      <c r="J37" s="62"/>
      <c r="K37" s="62"/>
      <c r="L37" s="62"/>
      <c r="M37" s="62"/>
      <c r="N37" s="62"/>
      <c r="O37" s="85"/>
      <c r="P37" s="86"/>
    </row>
    <row r="38" spans="1:16" ht="27" customHeight="1">
      <c r="B38" s="87">
        <v>1300</v>
      </c>
      <c r="C38" s="99" t="s">
        <v>264</v>
      </c>
      <c r="D38" s="89">
        <f>+D39+D43+D49+D51+D61+D63+D65+D67</f>
        <v>0</v>
      </c>
      <c r="E38" s="89">
        <f t="shared" ref="E38:H38" si="11">+E39+E43+E49+E51+E61+E63+E65+E67</f>
        <v>3838469.61</v>
      </c>
      <c r="F38" s="89">
        <f t="shared" si="11"/>
        <v>0</v>
      </c>
      <c r="G38" s="89">
        <f t="shared" si="11"/>
        <v>0</v>
      </c>
      <c r="H38" s="316">
        <f t="shared" si="11"/>
        <v>0</v>
      </c>
      <c r="I38" s="62"/>
      <c r="J38" s="62"/>
      <c r="K38" s="62"/>
      <c r="L38" s="62"/>
      <c r="M38" s="62"/>
      <c r="N38" s="62"/>
      <c r="O38" s="85"/>
      <c r="P38" s="86"/>
    </row>
    <row r="39" spans="1:16" ht="27" customHeight="1">
      <c r="B39" s="87">
        <v>1310</v>
      </c>
      <c r="C39" s="91" t="s">
        <v>265</v>
      </c>
      <c r="D39" s="89">
        <f>SUM(D40:D42)</f>
        <v>0</v>
      </c>
      <c r="E39" s="89">
        <f t="shared" ref="E39:H39" si="12">SUM(E40:E42)</f>
        <v>0</v>
      </c>
      <c r="F39" s="89">
        <f t="shared" si="12"/>
        <v>0</v>
      </c>
      <c r="G39" s="89">
        <f t="shared" si="12"/>
        <v>0</v>
      </c>
      <c r="H39" s="316">
        <f t="shared" si="12"/>
        <v>0</v>
      </c>
      <c r="I39" s="62"/>
      <c r="J39" s="62"/>
      <c r="K39" s="62"/>
      <c r="L39" s="62"/>
      <c r="M39" s="62"/>
      <c r="N39" s="62"/>
      <c r="O39" s="85"/>
      <c r="P39" s="86"/>
    </row>
    <row r="40" spans="1:16" ht="27" customHeight="1">
      <c r="B40" s="92">
        <v>1311</v>
      </c>
      <c r="C40" s="93" t="s">
        <v>266</v>
      </c>
      <c r="D40" s="94"/>
      <c r="E40" s="94">
        <v>0</v>
      </c>
      <c r="F40" s="94"/>
      <c r="G40" s="94"/>
      <c r="H40" s="317"/>
      <c r="I40" s="62"/>
      <c r="J40" s="62"/>
      <c r="K40" s="62"/>
      <c r="L40" s="62"/>
      <c r="M40" s="62"/>
      <c r="N40" s="62"/>
      <c r="O40" s="85"/>
      <c r="P40" s="86"/>
    </row>
    <row r="41" spans="1:16" ht="27" customHeight="1">
      <c r="B41" s="92">
        <v>1312</v>
      </c>
      <c r="C41" s="93" t="s">
        <v>267</v>
      </c>
      <c r="D41" s="94"/>
      <c r="E41" s="94">
        <v>0</v>
      </c>
      <c r="F41" s="94"/>
      <c r="G41" s="94"/>
      <c r="H41" s="317"/>
      <c r="I41" s="62"/>
      <c r="J41" s="62"/>
      <c r="K41" s="62"/>
      <c r="L41" s="62"/>
      <c r="M41" s="62"/>
      <c r="N41" s="62"/>
      <c r="O41" s="85"/>
      <c r="P41" s="86"/>
    </row>
    <row r="42" spans="1:16" ht="27" customHeight="1">
      <c r="B42" s="92">
        <v>1313</v>
      </c>
      <c r="C42" s="93" t="s">
        <v>268</v>
      </c>
      <c r="D42" s="94"/>
      <c r="E42" s="94">
        <v>0</v>
      </c>
      <c r="F42" s="94"/>
      <c r="G42" s="94"/>
      <c r="H42" s="317"/>
      <c r="I42" s="62"/>
      <c r="J42" s="62"/>
      <c r="K42" s="62"/>
      <c r="L42" s="62"/>
      <c r="M42" s="62"/>
      <c r="N42" s="62"/>
      <c r="O42" s="85"/>
      <c r="P42" s="86"/>
    </row>
    <row r="43" spans="1:16" ht="27" customHeight="1">
      <c r="A43" s="100"/>
      <c r="B43" s="87">
        <v>1320</v>
      </c>
      <c r="C43" s="91" t="s">
        <v>269</v>
      </c>
      <c r="D43" s="89">
        <f>SUM(D44:D48)</f>
        <v>0</v>
      </c>
      <c r="E43" s="89">
        <f t="shared" ref="E43:H43" si="13">SUM(E44:E48)</f>
        <v>3385616.38</v>
      </c>
      <c r="F43" s="89">
        <f t="shared" si="13"/>
        <v>0</v>
      </c>
      <c r="G43" s="89">
        <f t="shared" si="13"/>
        <v>0</v>
      </c>
      <c r="H43" s="316">
        <f t="shared" si="13"/>
        <v>0</v>
      </c>
      <c r="I43" s="62"/>
      <c r="J43" s="62"/>
      <c r="K43" s="62"/>
      <c r="L43" s="62"/>
      <c r="M43" s="62"/>
      <c r="N43" s="62"/>
      <c r="O43" s="85"/>
      <c r="P43" s="86"/>
    </row>
    <row r="44" spans="1:16" ht="27" customHeight="1">
      <c r="B44" s="92">
        <v>1321</v>
      </c>
      <c r="C44" s="93" t="s">
        <v>270</v>
      </c>
      <c r="D44" s="94"/>
      <c r="E44" s="94">
        <v>961167.04</v>
      </c>
      <c r="F44" s="94"/>
      <c r="G44" s="94"/>
      <c r="H44" s="317"/>
      <c r="I44" s="62"/>
      <c r="J44" s="62"/>
      <c r="K44" s="62"/>
      <c r="L44" s="62"/>
      <c r="M44" s="62"/>
      <c r="N44" s="62"/>
      <c r="O44" s="85"/>
      <c r="P44" s="86"/>
    </row>
    <row r="45" spans="1:16" ht="27" customHeight="1">
      <c r="B45" s="92">
        <v>1322</v>
      </c>
      <c r="C45" s="93" t="s">
        <v>271</v>
      </c>
      <c r="D45" s="94"/>
      <c r="E45" s="94">
        <v>2424449.34</v>
      </c>
      <c r="F45" s="94"/>
      <c r="G45" s="94"/>
      <c r="H45" s="317"/>
      <c r="I45" s="62"/>
      <c r="J45" s="62"/>
      <c r="K45" s="62"/>
      <c r="L45" s="62"/>
      <c r="M45" s="62"/>
      <c r="N45" s="62"/>
      <c r="O45" s="85"/>
      <c r="P45" s="86"/>
    </row>
    <row r="46" spans="1:16" ht="27" customHeight="1">
      <c r="B46" s="92">
        <v>1323</v>
      </c>
      <c r="C46" s="93" t="s">
        <v>272</v>
      </c>
      <c r="D46" s="94"/>
      <c r="E46" s="94">
        <v>0</v>
      </c>
      <c r="F46" s="94"/>
      <c r="G46" s="94"/>
      <c r="H46" s="317"/>
      <c r="I46" s="62"/>
      <c r="J46" s="62"/>
      <c r="K46" s="62"/>
      <c r="L46" s="62"/>
      <c r="M46" s="62"/>
      <c r="N46" s="62"/>
      <c r="O46" s="85"/>
      <c r="P46" s="86"/>
    </row>
    <row r="47" spans="1:16" ht="27" customHeight="1">
      <c r="B47" s="92">
        <v>1324</v>
      </c>
      <c r="C47" s="93" t="s">
        <v>273</v>
      </c>
      <c r="D47" s="94"/>
      <c r="E47" s="94">
        <v>0</v>
      </c>
      <c r="F47" s="94"/>
      <c r="G47" s="94"/>
      <c r="H47" s="317"/>
      <c r="I47" s="62"/>
      <c r="J47" s="62"/>
      <c r="K47" s="62"/>
      <c r="L47" s="62"/>
      <c r="M47" s="62"/>
      <c r="N47" s="62"/>
      <c r="O47" s="85"/>
      <c r="P47" s="86"/>
    </row>
    <row r="48" spans="1:16" ht="27" customHeight="1">
      <c r="B48" s="92">
        <v>1325</v>
      </c>
      <c r="C48" s="93" t="s">
        <v>274</v>
      </c>
      <c r="D48" s="94"/>
      <c r="E48" s="94">
        <v>0</v>
      </c>
      <c r="F48" s="94"/>
      <c r="G48" s="94"/>
      <c r="H48" s="317"/>
      <c r="I48" s="62"/>
      <c r="J48" s="62"/>
      <c r="K48" s="62"/>
      <c r="L48" s="62"/>
      <c r="M48" s="62"/>
      <c r="N48" s="62"/>
      <c r="O48" s="85"/>
      <c r="P48" s="86"/>
    </row>
    <row r="49" spans="2:16" ht="27" customHeight="1">
      <c r="B49" s="87">
        <v>1330</v>
      </c>
      <c r="C49" s="91" t="s">
        <v>275</v>
      </c>
      <c r="D49" s="89">
        <f>SUM(D50)</f>
        <v>0</v>
      </c>
      <c r="E49" s="89">
        <f t="shared" ref="E49:H49" si="14">SUM(E50)</f>
        <v>0</v>
      </c>
      <c r="F49" s="89">
        <f t="shared" si="14"/>
        <v>0</v>
      </c>
      <c r="G49" s="89">
        <f t="shared" si="14"/>
        <v>0</v>
      </c>
      <c r="H49" s="316">
        <f t="shared" si="14"/>
        <v>0</v>
      </c>
      <c r="I49" s="62"/>
      <c r="J49" s="62"/>
      <c r="K49" s="62"/>
      <c r="L49" s="62"/>
      <c r="M49" s="62"/>
      <c r="N49" s="62"/>
      <c r="O49" s="85"/>
      <c r="P49" s="86"/>
    </row>
    <row r="50" spans="2:16" ht="27" customHeight="1">
      <c r="B50" s="92">
        <v>1331</v>
      </c>
      <c r="C50" s="93" t="s">
        <v>276</v>
      </c>
      <c r="D50" s="94"/>
      <c r="E50" s="94">
        <v>0</v>
      </c>
      <c r="F50" s="94"/>
      <c r="G50" s="94"/>
      <c r="H50" s="317"/>
      <c r="I50" s="62"/>
      <c r="J50" s="62"/>
      <c r="K50" s="62"/>
      <c r="L50" s="62"/>
      <c r="M50" s="62"/>
      <c r="N50" s="62"/>
      <c r="O50" s="85"/>
      <c r="P50" s="86"/>
    </row>
    <row r="51" spans="2:16" ht="27" customHeight="1">
      <c r="B51" s="87">
        <v>1340</v>
      </c>
      <c r="C51" s="91" t="s">
        <v>277</v>
      </c>
      <c r="D51" s="89">
        <f>SUM(D52:D60)</f>
        <v>0</v>
      </c>
      <c r="E51" s="89">
        <f t="shared" ref="E51:H51" si="15">SUM(E52:E60)</f>
        <v>452853.23</v>
      </c>
      <c r="F51" s="89">
        <f t="shared" si="15"/>
        <v>0</v>
      </c>
      <c r="G51" s="89">
        <f t="shared" si="15"/>
        <v>0</v>
      </c>
      <c r="H51" s="316">
        <f t="shared" si="15"/>
        <v>0</v>
      </c>
      <c r="I51" s="62"/>
      <c r="J51" s="62"/>
      <c r="K51" s="62"/>
      <c r="L51" s="62"/>
      <c r="M51" s="62"/>
      <c r="N51" s="62"/>
      <c r="O51" s="85"/>
      <c r="P51" s="86"/>
    </row>
    <row r="52" spans="2:16" ht="27" customHeight="1">
      <c r="B52" s="92">
        <v>1341</v>
      </c>
      <c r="C52" s="93" t="s">
        <v>278</v>
      </c>
      <c r="D52" s="94"/>
      <c r="E52" s="94">
        <v>0</v>
      </c>
      <c r="F52" s="94"/>
      <c r="G52" s="94"/>
      <c r="H52" s="317"/>
      <c r="I52" s="62"/>
      <c r="J52" s="62"/>
      <c r="K52" s="62"/>
      <c r="L52" s="62"/>
      <c r="M52" s="62"/>
      <c r="N52" s="62"/>
      <c r="O52" s="85"/>
      <c r="P52" s="86"/>
    </row>
    <row r="53" spans="2:16" ht="27" customHeight="1">
      <c r="B53" s="92">
        <v>1342</v>
      </c>
      <c r="C53" s="93" t="s">
        <v>279</v>
      </c>
      <c r="D53" s="94"/>
      <c r="E53" s="94">
        <v>0</v>
      </c>
      <c r="F53" s="94"/>
      <c r="G53" s="94"/>
      <c r="H53" s="317"/>
      <c r="I53" s="62"/>
      <c r="J53" s="62"/>
      <c r="K53" s="62"/>
      <c r="L53" s="62"/>
      <c r="M53" s="62"/>
      <c r="N53" s="62"/>
      <c r="O53" s="85"/>
      <c r="P53" s="86"/>
    </row>
    <row r="54" spans="2:16" ht="27" customHeight="1">
      <c r="B54" s="92">
        <v>1343</v>
      </c>
      <c r="C54" s="93" t="s">
        <v>280</v>
      </c>
      <c r="D54" s="94"/>
      <c r="E54" s="94">
        <v>0</v>
      </c>
      <c r="F54" s="94"/>
      <c r="G54" s="94"/>
      <c r="H54" s="317"/>
      <c r="I54" s="62"/>
      <c r="J54" s="62"/>
      <c r="K54" s="62"/>
      <c r="L54" s="62"/>
      <c r="M54" s="62"/>
      <c r="N54" s="62"/>
      <c r="O54" s="85"/>
      <c r="P54" s="86"/>
    </row>
    <row r="55" spans="2:16" ht="27" customHeight="1">
      <c r="B55" s="92">
        <v>1344</v>
      </c>
      <c r="C55" s="93" t="s">
        <v>281</v>
      </c>
      <c r="D55" s="94"/>
      <c r="E55" s="94">
        <v>0</v>
      </c>
      <c r="F55" s="94"/>
      <c r="G55" s="94"/>
      <c r="H55" s="317"/>
      <c r="I55" s="62"/>
      <c r="J55" s="62"/>
      <c r="K55" s="62"/>
      <c r="L55" s="62"/>
      <c r="M55" s="62"/>
      <c r="N55" s="62"/>
      <c r="O55" s="85"/>
      <c r="P55" s="86"/>
    </row>
    <row r="56" spans="2:16" ht="27" customHeight="1">
      <c r="B56" s="92">
        <v>1345</v>
      </c>
      <c r="C56" s="93" t="s">
        <v>282</v>
      </c>
      <c r="D56" s="94"/>
      <c r="E56" s="94">
        <v>452853.23</v>
      </c>
      <c r="F56" s="94"/>
      <c r="G56" s="94"/>
      <c r="H56" s="317"/>
      <c r="I56" s="62"/>
      <c r="J56" s="62"/>
      <c r="K56" s="62"/>
      <c r="L56" s="62"/>
      <c r="M56" s="62"/>
      <c r="N56" s="62"/>
      <c r="O56" s="85"/>
      <c r="P56" s="86"/>
    </row>
    <row r="57" spans="2:16" ht="27" customHeight="1">
      <c r="B57" s="92">
        <v>1346</v>
      </c>
      <c r="C57" s="93" t="s">
        <v>283</v>
      </c>
      <c r="D57" s="94"/>
      <c r="E57" s="94">
        <v>0</v>
      </c>
      <c r="F57" s="94"/>
      <c r="G57" s="94"/>
      <c r="H57" s="317"/>
      <c r="I57" s="62"/>
      <c r="J57" s="62"/>
      <c r="K57" s="62"/>
      <c r="L57" s="62"/>
      <c r="M57" s="62"/>
      <c r="N57" s="62"/>
      <c r="O57" s="85"/>
      <c r="P57" s="86"/>
    </row>
    <row r="58" spans="2:16" ht="27" customHeight="1">
      <c r="B58" s="92">
        <v>1347</v>
      </c>
      <c r="C58" s="93" t="s">
        <v>284</v>
      </c>
      <c r="D58" s="94"/>
      <c r="E58" s="94">
        <v>0</v>
      </c>
      <c r="F58" s="94"/>
      <c r="G58" s="94"/>
      <c r="H58" s="317"/>
      <c r="I58" s="62"/>
      <c r="J58" s="62"/>
      <c r="K58" s="62"/>
      <c r="L58" s="62"/>
      <c r="M58" s="62"/>
      <c r="N58" s="62"/>
      <c r="O58" s="85"/>
      <c r="P58" s="86"/>
    </row>
    <row r="59" spans="2:16" ht="27" customHeight="1">
      <c r="B59" s="92">
        <v>1348</v>
      </c>
      <c r="C59" s="93" t="s">
        <v>285</v>
      </c>
      <c r="D59" s="94"/>
      <c r="E59" s="94">
        <v>0</v>
      </c>
      <c r="F59" s="94"/>
      <c r="G59" s="94"/>
      <c r="H59" s="317"/>
      <c r="I59" s="62"/>
      <c r="J59" s="62"/>
      <c r="K59" s="62"/>
      <c r="L59" s="62"/>
      <c r="M59" s="62"/>
      <c r="N59" s="62"/>
      <c r="O59" s="85"/>
      <c r="P59" s="86"/>
    </row>
    <row r="60" spans="2:16" ht="27" customHeight="1">
      <c r="B60" s="92">
        <v>1349</v>
      </c>
      <c r="C60" s="93" t="s">
        <v>286</v>
      </c>
      <c r="D60" s="94"/>
      <c r="E60" s="94">
        <v>0</v>
      </c>
      <c r="F60" s="94"/>
      <c r="G60" s="94"/>
      <c r="H60" s="317"/>
      <c r="I60" s="62"/>
      <c r="J60" s="62"/>
      <c r="K60" s="62"/>
      <c r="L60" s="62"/>
      <c r="M60" s="62"/>
      <c r="N60" s="62"/>
      <c r="O60" s="85"/>
      <c r="P60" s="86"/>
    </row>
    <row r="61" spans="2:16" ht="27" customHeight="1">
      <c r="B61" s="87">
        <v>1350</v>
      </c>
      <c r="C61" s="91" t="s">
        <v>287</v>
      </c>
      <c r="D61" s="89">
        <f>D62</f>
        <v>0</v>
      </c>
      <c r="E61" s="89">
        <f t="shared" ref="E61:H61" si="16">E62</f>
        <v>0</v>
      </c>
      <c r="F61" s="89">
        <f t="shared" si="16"/>
        <v>0</v>
      </c>
      <c r="G61" s="89">
        <f t="shared" si="16"/>
        <v>0</v>
      </c>
      <c r="H61" s="316">
        <f t="shared" si="16"/>
        <v>0</v>
      </c>
      <c r="I61" s="62"/>
      <c r="J61" s="62"/>
      <c r="K61" s="62"/>
      <c r="L61" s="62"/>
      <c r="M61" s="62"/>
      <c r="N61" s="62"/>
      <c r="O61" s="85"/>
      <c r="P61" s="86"/>
    </row>
    <row r="62" spans="2:16" ht="27" customHeight="1">
      <c r="B62" s="92">
        <v>1351</v>
      </c>
      <c r="C62" s="93" t="s">
        <v>287</v>
      </c>
      <c r="D62" s="94"/>
      <c r="E62" s="94">
        <v>0</v>
      </c>
      <c r="F62" s="94"/>
      <c r="G62" s="94"/>
      <c r="H62" s="317"/>
      <c r="I62" s="62"/>
      <c r="J62" s="62"/>
      <c r="K62" s="62"/>
      <c r="L62" s="62"/>
      <c r="M62" s="62"/>
      <c r="N62" s="62"/>
      <c r="O62" s="85"/>
      <c r="P62" s="86"/>
    </row>
    <row r="63" spans="2:16" ht="27" customHeight="1">
      <c r="B63" s="87">
        <v>1360</v>
      </c>
      <c r="C63" s="91" t="s">
        <v>288</v>
      </c>
      <c r="D63" s="89">
        <f>D64</f>
        <v>0</v>
      </c>
      <c r="E63" s="89">
        <f t="shared" ref="E63:H63" si="17">E64</f>
        <v>0</v>
      </c>
      <c r="F63" s="89">
        <f t="shared" si="17"/>
        <v>0</v>
      </c>
      <c r="G63" s="89">
        <f t="shared" si="17"/>
        <v>0</v>
      </c>
      <c r="H63" s="316">
        <f t="shared" si="17"/>
        <v>0</v>
      </c>
      <c r="I63" s="62"/>
      <c r="J63" s="62"/>
      <c r="K63" s="62"/>
      <c r="L63" s="62"/>
      <c r="M63" s="62"/>
      <c r="N63" s="62"/>
      <c r="O63" s="85"/>
      <c r="P63" s="86"/>
    </row>
    <row r="64" spans="2:16" ht="27" customHeight="1">
      <c r="B64" s="92">
        <v>1361</v>
      </c>
      <c r="C64" s="335" t="s">
        <v>288</v>
      </c>
      <c r="D64" s="94"/>
      <c r="E64" s="94">
        <v>0</v>
      </c>
      <c r="F64" s="94"/>
      <c r="G64" s="94"/>
      <c r="H64" s="317"/>
      <c r="I64" s="62"/>
      <c r="J64" s="62"/>
      <c r="K64" s="62"/>
      <c r="L64" s="62"/>
      <c r="M64" s="62"/>
      <c r="N64" s="62"/>
      <c r="O64" s="85"/>
      <c r="P64" s="86"/>
    </row>
    <row r="65" spans="2:16" ht="27" customHeight="1">
      <c r="B65" s="87">
        <v>1370</v>
      </c>
      <c r="C65" s="91" t="s">
        <v>289</v>
      </c>
      <c r="D65" s="89">
        <f>D66</f>
        <v>0</v>
      </c>
      <c r="E65" s="89">
        <f t="shared" ref="E65:H65" si="18">E66</f>
        <v>0</v>
      </c>
      <c r="F65" s="89">
        <f t="shared" si="18"/>
        <v>0</v>
      </c>
      <c r="G65" s="89">
        <f t="shared" si="18"/>
        <v>0</v>
      </c>
      <c r="H65" s="316">
        <f t="shared" si="18"/>
        <v>0</v>
      </c>
      <c r="I65" s="62"/>
      <c r="J65" s="62"/>
      <c r="K65" s="62"/>
      <c r="L65" s="62"/>
      <c r="M65" s="62"/>
      <c r="N65" s="62"/>
      <c r="O65" s="85"/>
      <c r="P65" s="86"/>
    </row>
    <row r="66" spans="2:16" ht="27" customHeight="1">
      <c r="B66" s="92">
        <v>1371</v>
      </c>
      <c r="C66" s="93" t="s">
        <v>289</v>
      </c>
      <c r="D66" s="94"/>
      <c r="E66" s="94">
        <v>0</v>
      </c>
      <c r="F66" s="94"/>
      <c r="G66" s="94"/>
      <c r="H66" s="317"/>
      <c r="I66" s="62"/>
      <c r="J66" s="62"/>
      <c r="K66" s="62"/>
      <c r="L66" s="62"/>
      <c r="M66" s="62"/>
      <c r="N66" s="62"/>
      <c r="O66" s="85"/>
      <c r="P66" s="86"/>
    </row>
    <row r="67" spans="2:16" ht="27" customHeight="1">
      <c r="B67" s="87">
        <v>1380</v>
      </c>
      <c r="C67" s="91" t="s">
        <v>290</v>
      </c>
      <c r="D67" s="89">
        <f>D68</f>
        <v>0</v>
      </c>
      <c r="E67" s="89">
        <f t="shared" ref="E67:H67" si="19">E68</f>
        <v>0</v>
      </c>
      <c r="F67" s="89">
        <f t="shared" si="19"/>
        <v>0</v>
      </c>
      <c r="G67" s="89">
        <f t="shared" si="19"/>
        <v>0</v>
      </c>
      <c r="H67" s="316">
        <f t="shared" si="19"/>
        <v>0</v>
      </c>
      <c r="I67" s="62"/>
      <c r="J67" s="62"/>
      <c r="K67" s="62"/>
      <c r="L67" s="62"/>
      <c r="M67" s="62"/>
      <c r="N67" s="62"/>
      <c r="O67" s="85"/>
      <c r="P67" s="86"/>
    </row>
    <row r="68" spans="2:16" ht="27" customHeight="1">
      <c r="B68" s="92">
        <v>1381</v>
      </c>
      <c r="C68" s="93" t="s">
        <v>290</v>
      </c>
      <c r="D68" s="94"/>
      <c r="E68" s="94">
        <v>0</v>
      </c>
      <c r="F68" s="94"/>
      <c r="G68" s="94"/>
      <c r="H68" s="317"/>
      <c r="I68" s="62"/>
      <c r="J68" s="62"/>
      <c r="K68" s="62"/>
      <c r="L68" s="62"/>
      <c r="M68" s="62"/>
      <c r="N68" s="62"/>
      <c r="O68" s="85"/>
      <c r="P68" s="86"/>
    </row>
    <row r="69" spans="2:16" ht="27" customHeight="1">
      <c r="B69" s="87">
        <v>1400</v>
      </c>
      <c r="C69" s="99" t="s">
        <v>291</v>
      </c>
      <c r="D69" s="89">
        <f>D70+D78+D80+D82</f>
        <v>0</v>
      </c>
      <c r="E69" s="89">
        <f t="shared" ref="E69:H69" si="20">E70+E78+E80+E82</f>
        <v>2714558.7</v>
      </c>
      <c r="F69" s="89">
        <f t="shared" si="20"/>
        <v>0</v>
      </c>
      <c r="G69" s="89">
        <f t="shared" si="20"/>
        <v>0</v>
      </c>
      <c r="H69" s="316">
        <f t="shared" si="20"/>
        <v>0</v>
      </c>
      <c r="I69" s="62"/>
      <c r="J69" s="62"/>
      <c r="K69" s="62"/>
      <c r="L69" s="62"/>
      <c r="M69" s="62"/>
      <c r="N69" s="62"/>
      <c r="O69" s="85"/>
      <c r="P69" s="86"/>
    </row>
    <row r="70" spans="2:16" ht="27" customHeight="1">
      <c r="B70" s="87">
        <v>1410</v>
      </c>
      <c r="C70" s="91" t="s">
        <v>292</v>
      </c>
      <c r="D70" s="89">
        <f>SUM(D71:D77)</f>
        <v>0</v>
      </c>
      <c r="E70" s="89">
        <f t="shared" ref="E70:H70" si="21">SUM(E71:E77)</f>
        <v>2714558.7</v>
      </c>
      <c r="F70" s="89">
        <f t="shared" si="21"/>
        <v>0</v>
      </c>
      <c r="G70" s="89">
        <f t="shared" si="21"/>
        <v>0</v>
      </c>
      <c r="H70" s="316">
        <f t="shared" si="21"/>
        <v>0</v>
      </c>
      <c r="I70" s="62"/>
      <c r="J70" s="62"/>
      <c r="K70" s="62"/>
      <c r="L70" s="62"/>
      <c r="M70" s="62"/>
      <c r="N70" s="62"/>
      <c r="O70" s="85"/>
      <c r="P70" s="86"/>
    </row>
    <row r="71" spans="2:16" ht="27" customHeight="1">
      <c r="B71" s="92">
        <v>1411</v>
      </c>
      <c r="C71" s="93" t="s">
        <v>293</v>
      </c>
      <c r="D71" s="331"/>
      <c r="E71" s="94">
        <v>0</v>
      </c>
      <c r="F71" s="94"/>
      <c r="G71" s="94"/>
      <c r="H71" s="317"/>
      <c r="I71" s="62"/>
      <c r="J71" s="62"/>
      <c r="K71" s="62"/>
      <c r="L71" s="62"/>
      <c r="M71" s="62"/>
      <c r="N71" s="62"/>
      <c r="O71" s="85"/>
      <c r="P71" s="86"/>
    </row>
    <row r="72" spans="2:16" ht="27" customHeight="1">
      <c r="B72" s="92">
        <v>1412</v>
      </c>
      <c r="C72" s="93" t="s">
        <v>294</v>
      </c>
      <c r="D72" s="94"/>
      <c r="E72" s="94">
        <v>0</v>
      </c>
      <c r="F72" s="94"/>
      <c r="G72" s="94"/>
      <c r="H72" s="317"/>
      <c r="I72" s="62"/>
      <c r="J72" s="62"/>
      <c r="K72" s="62"/>
      <c r="L72" s="62"/>
      <c r="M72" s="62"/>
      <c r="N72" s="62"/>
      <c r="O72" s="85"/>
      <c r="P72" s="86"/>
    </row>
    <row r="73" spans="2:16" ht="27" customHeight="1">
      <c r="B73" s="92">
        <v>1413</v>
      </c>
      <c r="C73" s="93" t="s">
        <v>295</v>
      </c>
      <c r="D73" s="94"/>
      <c r="E73" s="94">
        <v>0</v>
      </c>
      <c r="F73" s="94"/>
      <c r="G73" s="94"/>
      <c r="H73" s="317"/>
      <c r="I73" s="62"/>
      <c r="J73" s="62"/>
      <c r="K73" s="62"/>
      <c r="L73" s="62"/>
      <c r="M73" s="62"/>
      <c r="N73" s="62"/>
      <c r="O73" s="85"/>
      <c r="P73" s="86"/>
    </row>
    <row r="74" spans="2:16" ht="27" customHeight="1">
      <c r="B74" s="92">
        <v>1414</v>
      </c>
      <c r="C74" s="93" t="s">
        <v>296</v>
      </c>
      <c r="D74" s="94"/>
      <c r="E74" s="94">
        <v>0</v>
      </c>
      <c r="F74" s="94"/>
      <c r="G74" s="94"/>
      <c r="H74" s="317"/>
      <c r="I74" s="62"/>
      <c r="J74" s="62"/>
      <c r="K74" s="62"/>
      <c r="L74" s="62"/>
      <c r="M74" s="62"/>
      <c r="N74" s="62"/>
      <c r="O74" s="85"/>
      <c r="P74" s="86"/>
    </row>
    <row r="75" spans="2:16" ht="27" customHeight="1">
      <c r="B75" s="92">
        <v>1415</v>
      </c>
      <c r="C75" s="93" t="s">
        <v>297</v>
      </c>
      <c r="D75" s="94"/>
      <c r="E75" s="94">
        <v>2714558.7</v>
      </c>
      <c r="F75" s="94"/>
      <c r="G75" s="94"/>
      <c r="H75" s="317"/>
      <c r="I75" s="62"/>
      <c r="J75" s="62"/>
      <c r="K75" s="62"/>
      <c r="L75" s="62"/>
      <c r="M75" s="62"/>
      <c r="N75" s="62"/>
      <c r="O75" s="85"/>
      <c r="P75" s="86"/>
    </row>
    <row r="76" spans="2:16" ht="27" customHeight="1">
      <c r="B76" s="92">
        <v>1416</v>
      </c>
      <c r="C76" s="93" t="s">
        <v>298</v>
      </c>
      <c r="D76" s="94"/>
      <c r="E76" s="94">
        <v>0</v>
      </c>
      <c r="F76" s="94"/>
      <c r="G76" s="94"/>
      <c r="H76" s="317"/>
      <c r="I76" s="62"/>
      <c r="J76" s="62"/>
      <c r="K76" s="62"/>
      <c r="L76" s="62"/>
      <c r="M76" s="62"/>
      <c r="N76" s="62"/>
      <c r="O76" s="85"/>
      <c r="P76" s="86"/>
    </row>
    <row r="77" spans="2:16" ht="27" customHeight="1">
      <c r="B77" s="92">
        <v>1417</v>
      </c>
      <c r="C77" s="93" t="s">
        <v>1059</v>
      </c>
      <c r="D77" s="94"/>
      <c r="E77" s="94">
        <v>0</v>
      </c>
      <c r="F77" s="94"/>
      <c r="G77" s="94"/>
      <c r="H77" s="317"/>
      <c r="I77" s="62"/>
      <c r="J77" s="62"/>
      <c r="K77" s="62"/>
      <c r="L77" s="62"/>
      <c r="M77" s="62"/>
      <c r="N77" s="62"/>
      <c r="O77" s="85"/>
      <c r="P77" s="86"/>
    </row>
    <row r="78" spans="2:16" ht="27" customHeight="1">
      <c r="B78" s="87">
        <v>1420</v>
      </c>
      <c r="C78" s="91" t="s">
        <v>299</v>
      </c>
      <c r="D78" s="89">
        <f>D79</f>
        <v>0</v>
      </c>
      <c r="E78" s="89">
        <f t="shared" ref="E78:H78" si="22">E79</f>
        <v>0</v>
      </c>
      <c r="F78" s="89">
        <f t="shared" si="22"/>
        <v>0</v>
      </c>
      <c r="G78" s="89">
        <f t="shared" si="22"/>
        <v>0</v>
      </c>
      <c r="H78" s="316">
        <f t="shared" si="22"/>
        <v>0</v>
      </c>
      <c r="I78" s="62"/>
      <c r="J78" s="62"/>
      <c r="K78" s="62"/>
      <c r="L78" s="62"/>
      <c r="M78" s="62"/>
      <c r="N78" s="62"/>
      <c r="O78" s="85"/>
      <c r="P78" s="86"/>
    </row>
    <row r="79" spans="2:16" ht="27" customHeight="1">
      <c r="B79" s="92">
        <v>1421</v>
      </c>
      <c r="C79" s="93" t="s">
        <v>300</v>
      </c>
      <c r="D79" s="94"/>
      <c r="E79" s="94">
        <v>0</v>
      </c>
      <c r="F79" s="94"/>
      <c r="G79" s="94"/>
      <c r="H79" s="317"/>
      <c r="I79" s="62"/>
      <c r="J79" s="62"/>
      <c r="K79" s="62"/>
      <c r="L79" s="62"/>
      <c r="M79" s="62"/>
      <c r="N79" s="62"/>
      <c r="O79" s="85"/>
      <c r="P79" s="86"/>
    </row>
    <row r="80" spans="2:16" ht="27" customHeight="1">
      <c r="B80" s="87">
        <v>1430</v>
      </c>
      <c r="C80" s="91" t="s">
        <v>301</v>
      </c>
      <c r="D80" s="89">
        <f>D81</f>
        <v>0</v>
      </c>
      <c r="E80" s="89">
        <f t="shared" ref="E80:H80" si="23">E81</f>
        <v>0</v>
      </c>
      <c r="F80" s="89">
        <f t="shared" si="23"/>
        <v>0</v>
      </c>
      <c r="G80" s="89">
        <f t="shared" si="23"/>
        <v>0</v>
      </c>
      <c r="H80" s="316">
        <f t="shared" si="23"/>
        <v>0</v>
      </c>
      <c r="I80" s="62"/>
      <c r="J80" s="62"/>
      <c r="K80" s="62"/>
      <c r="L80" s="62"/>
      <c r="M80" s="62"/>
      <c r="N80" s="62"/>
      <c r="O80" s="85"/>
      <c r="P80" s="86"/>
    </row>
    <row r="81" spans="2:250" ht="27" customHeight="1">
      <c r="B81" s="92">
        <v>1431</v>
      </c>
      <c r="C81" s="93" t="s">
        <v>302</v>
      </c>
      <c r="D81" s="94"/>
      <c r="E81" s="94">
        <v>0</v>
      </c>
      <c r="F81" s="94"/>
      <c r="G81" s="94"/>
      <c r="H81" s="317"/>
      <c r="I81" s="62"/>
      <c r="J81" s="62"/>
      <c r="K81" s="62"/>
      <c r="L81" s="62"/>
      <c r="M81" s="62"/>
      <c r="N81" s="62"/>
      <c r="O81" s="85"/>
      <c r="P81" s="86"/>
    </row>
    <row r="82" spans="2:250" ht="27" customHeight="1">
      <c r="B82" s="87">
        <v>1440</v>
      </c>
      <c r="C82" s="91" t="s">
        <v>303</v>
      </c>
      <c r="D82" s="89">
        <f>D83</f>
        <v>0</v>
      </c>
      <c r="E82" s="89">
        <f t="shared" ref="E82:H82" si="24">E83</f>
        <v>0</v>
      </c>
      <c r="F82" s="89">
        <f t="shared" si="24"/>
        <v>0</v>
      </c>
      <c r="G82" s="89">
        <f t="shared" si="24"/>
        <v>0</v>
      </c>
      <c r="H82" s="316">
        <f t="shared" si="24"/>
        <v>0</v>
      </c>
      <c r="I82" s="62"/>
      <c r="J82" s="62"/>
      <c r="K82" s="62"/>
      <c r="L82" s="62"/>
      <c r="M82" s="62"/>
      <c r="N82" s="62"/>
      <c r="O82" s="85"/>
      <c r="P82" s="86"/>
    </row>
    <row r="83" spans="2:250" ht="27" customHeight="1">
      <c r="B83" s="92">
        <v>1441</v>
      </c>
      <c r="C83" s="93" t="s">
        <v>304</v>
      </c>
      <c r="D83" s="94"/>
      <c r="E83" s="94">
        <v>0</v>
      </c>
      <c r="F83" s="94"/>
      <c r="G83" s="94"/>
      <c r="H83" s="317"/>
      <c r="I83" s="62"/>
      <c r="J83" s="62"/>
      <c r="K83" s="62"/>
      <c r="L83" s="62"/>
      <c r="M83" s="62"/>
      <c r="N83" s="62"/>
      <c r="O83" s="85"/>
      <c r="P83" s="86"/>
    </row>
    <row r="84" spans="2:250" ht="27" customHeight="1">
      <c r="B84" s="87">
        <v>1500</v>
      </c>
      <c r="C84" s="99" t="s">
        <v>305</v>
      </c>
      <c r="D84" s="89">
        <f>D85+D88+D91+D93+D101+D104</f>
        <v>0</v>
      </c>
      <c r="E84" s="89">
        <f t="shared" ref="E84:H84" si="25">E85+E88+E91+E93+E101+E104</f>
        <v>229190.87</v>
      </c>
      <c r="F84" s="89">
        <f t="shared" si="25"/>
        <v>0</v>
      </c>
      <c r="G84" s="89">
        <f t="shared" si="25"/>
        <v>0</v>
      </c>
      <c r="H84" s="316">
        <f t="shared" si="25"/>
        <v>0</v>
      </c>
      <c r="I84" s="62"/>
      <c r="J84" s="62"/>
      <c r="K84" s="62"/>
      <c r="L84" s="62"/>
      <c r="M84" s="62"/>
      <c r="N84" s="62"/>
      <c r="O84" s="85"/>
      <c r="P84" s="86"/>
    </row>
    <row r="85" spans="2:250" ht="27" customHeight="1">
      <c r="B85" s="87">
        <v>1510</v>
      </c>
      <c r="C85" s="91" t="s">
        <v>306</v>
      </c>
      <c r="D85" s="89">
        <f>SUM(D86:D87)</f>
        <v>0</v>
      </c>
      <c r="E85" s="89">
        <f t="shared" ref="E85:H85" si="26">SUM(E86:E87)</f>
        <v>0</v>
      </c>
      <c r="F85" s="89">
        <f t="shared" si="26"/>
        <v>0</v>
      </c>
      <c r="G85" s="89">
        <f t="shared" si="26"/>
        <v>0</v>
      </c>
      <c r="H85" s="316">
        <f t="shared" si="26"/>
        <v>0</v>
      </c>
      <c r="I85" s="62"/>
      <c r="J85" s="62"/>
      <c r="K85" s="62"/>
      <c r="L85" s="62"/>
      <c r="M85" s="62"/>
      <c r="N85" s="62"/>
      <c r="O85" s="85"/>
      <c r="P85" s="86"/>
    </row>
    <row r="86" spans="2:250" ht="27" customHeight="1">
      <c r="B86" s="92">
        <v>1511</v>
      </c>
      <c r="C86" s="93" t="s">
        <v>307</v>
      </c>
      <c r="D86" s="94"/>
      <c r="E86" s="94">
        <v>0</v>
      </c>
      <c r="F86" s="94"/>
      <c r="G86" s="94"/>
      <c r="H86" s="317"/>
      <c r="I86" s="62"/>
      <c r="J86" s="62"/>
      <c r="K86" s="62"/>
      <c r="L86" s="62"/>
      <c r="M86" s="62"/>
      <c r="N86" s="62"/>
      <c r="O86" s="85"/>
      <c r="P86" s="86"/>
    </row>
    <row r="87" spans="2:250" ht="27" customHeight="1">
      <c r="B87" s="92">
        <v>1512</v>
      </c>
      <c r="C87" s="93" t="s">
        <v>308</v>
      </c>
      <c r="D87" s="94"/>
      <c r="E87" s="94">
        <v>0</v>
      </c>
      <c r="F87" s="94"/>
      <c r="G87" s="94"/>
      <c r="H87" s="317"/>
      <c r="I87" s="62"/>
      <c r="J87" s="62"/>
      <c r="K87" s="62"/>
      <c r="L87" s="62"/>
      <c r="M87" s="62"/>
      <c r="N87" s="62"/>
      <c r="O87" s="85"/>
      <c r="P87" s="86"/>
    </row>
    <row r="88" spans="2:250" ht="27" customHeight="1">
      <c r="B88" s="87">
        <v>1520</v>
      </c>
      <c r="C88" s="91" t="s">
        <v>122</v>
      </c>
      <c r="D88" s="89">
        <f>SUM(D89:D90)</f>
        <v>0</v>
      </c>
      <c r="E88" s="89">
        <f t="shared" ref="E88:H88" si="27">SUM(E89:E90)</f>
        <v>16898.8</v>
      </c>
      <c r="F88" s="89">
        <f t="shared" si="27"/>
        <v>0</v>
      </c>
      <c r="G88" s="89">
        <f t="shared" si="27"/>
        <v>0</v>
      </c>
      <c r="H88" s="316">
        <f t="shared" si="27"/>
        <v>0</v>
      </c>
      <c r="I88" s="62"/>
      <c r="J88" s="62"/>
      <c r="K88" s="62"/>
      <c r="L88" s="62"/>
      <c r="M88" s="62"/>
      <c r="N88" s="62"/>
      <c r="O88" s="85"/>
      <c r="P88" s="86"/>
    </row>
    <row r="89" spans="2:250" ht="27" customHeight="1">
      <c r="B89" s="92">
        <v>1521</v>
      </c>
      <c r="C89" s="93" t="s">
        <v>309</v>
      </c>
      <c r="D89" s="94"/>
      <c r="E89" s="94">
        <v>0</v>
      </c>
      <c r="F89" s="94"/>
      <c r="G89" s="94"/>
      <c r="H89" s="317"/>
      <c r="I89" s="62"/>
      <c r="J89" s="62"/>
      <c r="K89" s="62"/>
      <c r="L89" s="62"/>
      <c r="M89" s="62"/>
      <c r="N89" s="62"/>
      <c r="O89" s="85"/>
      <c r="P89" s="86"/>
    </row>
    <row r="90" spans="2:250" ht="27" customHeight="1">
      <c r="B90" s="92">
        <v>1522</v>
      </c>
      <c r="C90" s="93" t="s">
        <v>310</v>
      </c>
      <c r="D90" s="94"/>
      <c r="E90" s="94">
        <v>16898.8</v>
      </c>
      <c r="F90" s="94"/>
      <c r="G90" s="94"/>
      <c r="H90" s="317"/>
      <c r="I90" s="101"/>
      <c r="J90" s="101"/>
      <c r="K90" s="101"/>
      <c r="L90" s="101"/>
      <c r="M90" s="101"/>
      <c r="N90" s="101"/>
      <c r="O90" s="101"/>
      <c r="P90" s="86"/>
    </row>
    <row r="91" spans="2:250" ht="27" customHeight="1">
      <c r="B91" s="87">
        <v>1530</v>
      </c>
      <c r="C91" s="91" t="s">
        <v>311</v>
      </c>
      <c r="D91" s="89">
        <f t="shared" ref="D91:H91" si="28">D92</f>
        <v>0</v>
      </c>
      <c r="E91" s="89">
        <f t="shared" si="28"/>
        <v>14000</v>
      </c>
      <c r="F91" s="89">
        <f t="shared" si="28"/>
        <v>0</v>
      </c>
      <c r="G91" s="89">
        <f t="shared" si="28"/>
        <v>0</v>
      </c>
      <c r="H91" s="316">
        <f t="shared" si="28"/>
        <v>0</v>
      </c>
      <c r="I91" s="101"/>
      <c r="J91" s="101"/>
      <c r="K91" s="101"/>
      <c r="L91" s="101"/>
      <c r="M91" s="101"/>
      <c r="N91" s="101"/>
      <c r="O91" s="101"/>
    </row>
    <row r="92" spans="2:250" ht="27" customHeight="1">
      <c r="B92" s="92">
        <v>1531</v>
      </c>
      <c r="C92" s="93" t="s">
        <v>312</v>
      </c>
      <c r="D92" s="94"/>
      <c r="E92" s="94">
        <v>14000</v>
      </c>
      <c r="F92" s="94"/>
      <c r="G92" s="94"/>
      <c r="H92" s="317"/>
      <c r="I92" s="101"/>
      <c r="J92" s="101"/>
      <c r="K92" s="101"/>
      <c r="L92" s="101"/>
      <c r="M92" s="101"/>
      <c r="N92" s="101"/>
      <c r="O92" s="101"/>
    </row>
    <row r="93" spans="2:250" ht="27" customHeight="1">
      <c r="B93" s="87">
        <v>1540</v>
      </c>
      <c r="C93" s="91" t="s">
        <v>313</v>
      </c>
      <c r="D93" s="89">
        <f t="shared" ref="D93" si="29">SUM(D94:D100)</f>
        <v>0</v>
      </c>
      <c r="E93" s="89">
        <f t="shared" ref="E93:H93" si="30">SUM(E94:E100)</f>
        <v>152932.07</v>
      </c>
      <c r="F93" s="89">
        <f t="shared" si="30"/>
        <v>0</v>
      </c>
      <c r="G93" s="89">
        <f t="shared" si="30"/>
        <v>0</v>
      </c>
      <c r="H93" s="316">
        <f t="shared" si="30"/>
        <v>0</v>
      </c>
      <c r="I93" s="101"/>
      <c r="J93" s="101"/>
      <c r="K93" s="101"/>
      <c r="L93" s="101"/>
      <c r="M93" s="101"/>
      <c r="N93" s="101"/>
      <c r="O93" s="101"/>
    </row>
    <row r="94" spans="2:250" ht="27" customHeight="1">
      <c r="B94" s="92">
        <v>1541</v>
      </c>
      <c r="C94" s="93" t="s">
        <v>314</v>
      </c>
      <c r="D94" s="94"/>
      <c r="E94" s="94">
        <v>0</v>
      </c>
      <c r="F94" s="94"/>
      <c r="G94" s="94"/>
      <c r="H94" s="317"/>
      <c r="I94" s="101"/>
      <c r="J94" s="101"/>
      <c r="K94" s="101"/>
      <c r="L94" s="101"/>
      <c r="M94" s="101"/>
      <c r="N94" s="101"/>
      <c r="O94" s="101"/>
    </row>
    <row r="95" spans="2:250" ht="27" customHeight="1">
      <c r="B95" s="92">
        <v>1542</v>
      </c>
      <c r="C95" s="93" t="s">
        <v>315</v>
      </c>
      <c r="D95" s="94"/>
      <c r="E95" s="94">
        <v>0</v>
      </c>
      <c r="F95" s="94"/>
      <c r="G95" s="94"/>
      <c r="H95" s="317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  <c r="GI95" s="101"/>
      <c r="GJ95" s="101"/>
      <c r="GK95" s="101"/>
      <c r="GL95" s="101"/>
      <c r="GM95" s="101"/>
      <c r="GN95" s="101"/>
      <c r="GO95" s="101"/>
      <c r="GP95" s="101"/>
      <c r="GQ95" s="101"/>
      <c r="GR95" s="101"/>
      <c r="GS95" s="101"/>
      <c r="GT95" s="101"/>
      <c r="GU95" s="101"/>
      <c r="GV95" s="101"/>
      <c r="GW95" s="101"/>
      <c r="GX95" s="101"/>
      <c r="GY95" s="101"/>
      <c r="GZ95" s="101"/>
      <c r="HA95" s="101"/>
      <c r="HB95" s="101"/>
      <c r="HC95" s="101"/>
      <c r="HD95" s="101"/>
      <c r="HE95" s="101"/>
      <c r="HF95" s="101"/>
      <c r="HG95" s="101"/>
      <c r="HH95" s="101"/>
      <c r="HI95" s="101"/>
      <c r="HJ95" s="101"/>
      <c r="HK95" s="101"/>
      <c r="HL95" s="101"/>
      <c r="HM95" s="101"/>
      <c r="HN95" s="101"/>
      <c r="HO95" s="101"/>
      <c r="HP95" s="101"/>
      <c r="HQ95" s="101"/>
      <c r="HR95" s="101"/>
      <c r="HS95" s="101"/>
      <c r="HT95" s="101"/>
      <c r="HU95" s="101"/>
      <c r="HV95" s="101"/>
      <c r="HW95" s="101"/>
      <c r="HX95" s="101"/>
      <c r="HY95" s="101"/>
      <c r="HZ95" s="101"/>
      <c r="IA95" s="101"/>
      <c r="IB95" s="101"/>
      <c r="IC95" s="101"/>
      <c r="ID95" s="101"/>
      <c r="IE95" s="101"/>
      <c r="IF95" s="101"/>
      <c r="IG95" s="101"/>
      <c r="IH95" s="101"/>
      <c r="II95" s="101"/>
      <c r="IJ95" s="101"/>
      <c r="IK95" s="101"/>
      <c r="IL95" s="101"/>
      <c r="IM95" s="101"/>
      <c r="IN95" s="101"/>
      <c r="IO95" s="101"/>
      <c r="IP95" s="101"/>
    </row>
    <row r="96" spans="2:250" ht="27" customHeight="1">
      <c r="B96" s="92">
        <v>1543</v>
      </c>
      <c r="C96" s="93" t="s">
        <v>316</v>
      </c>
      <c r="D96" s="94"/>
      <c r="E96" s="94">
        <v>0</v>
      </c>
      <c r="F96" s="94"/>
      <c r="G96" s="94"/>
      <c r="H96" s="317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02"/>
      <c r="GT96" s="102"/>
      <c r="GU96" s="102"/>
      <c r="GV96" s="102"/>
      <c r="GW96" s="102"/>
      <c r="GX96" s="102"/>
      <c r="GY96" s="102"/>
      <c r="GZ96" s="102"/>
      <c r="HA96" s="102"/>
      <c r="HB96" s="102"/>
      <c r="HC96" s="102"/>
      <c r="HD96" s="102"/>
      <c r="HE96" s="102"/>
      <c r="HF96" s="102"/>
      <c r="HG96" s="102"/>
      <c r="HH96" s="102"/>
      <c r="HI96" s="102"/>
      <c r="HJ96" s="102"/>
      <c r="HK96" s="102"/>
      <c r="HL96" s="102"/>
      <c r="HM96" s="102"/>
      <c r="HN96" s="102"/>
      <c r="HO96" s="102"/>
      <c r="HP96" s="102"/>
      <c r="HQ96" s="102"/>
      <c r="HR96" s="102"/>
      <c r="HS96" s="102"/>
      <c r="HT96" s="102"/>
      <c r="HU96" s="102"/>
      <c r="HV96" s="102"/>
      <c r="HW96" s="102"/>
      <c r="HX96" s="102"/>
      <c r="HY96" s="102"/>
      <c r="HZ96" s="102"/>
      <c r="IA96" s="102"/>
      <c r="IB96" s="102"/>
      <c r="IC96" s="102"/>
      <c r="ID96" s="102"/>
      <c r="IE96" s="102"/>
      <c r="IF96" s="102"/>
      <c r="IG96" s="102"/>
      <c r="IH96" s="102"/>
      <c r="II96" s="102"/>
      <c r="IJ96" s="102"/>
      <c r="IK96" s="102"/>
      <c r="IL96" s="102"/>
      <c r="IM96" s="102"/>
      <c r="IN96" s="102"/>
      <c r="IO96" s="102"/>
      <c r="IP96" s="102"/>
    </row>
    <row r="97" spans="2:250" ht="27" customHeight="1">
      <c r="B97" s="92">
        <v>1544</v>
      </c>
      <c r="C97" s="93" t="s">
        <v>317</v>
      </c>
      <c r="D97" s="94"/>
      <c r="E97" s="94">
        <v>0</v>
      </c>
      <c r="F97" s="94"/>
      <c r="G97" s="94"/>
      <c r="H97" s="317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  <c r="GU97" s="103"/>
      <c r="GV97" s="103"/>
      <c r="GW97" s="103"/>
      <c r="GX97" s="103"/>
      <c r="GY97" s="103"/>
      <c r="GZ97" s="103"/>
      <c r="HA97" s="103"/>
      <c r="HB97" s="103"/>
      <c r="HC97" s="103"/>
      <c r="HD97" s="103"/>
      <c r="HE97" s="103"/>
      <c r="HF97" s="103"/>
      <c r="HG97" s="103"/>
      <c r="HH97" s="103"/>
      <c r="HI97" s="103"/>
      <c r="HJ97" s="103"/>
      <c r="HK97" s="103"/>
      <c r="HL97" s="103"/>
      <c r="HM97" s="103"/>
      <c r="HN97" s="103"/>
      <c r="HO97" s="103"/>
      <c r="HP97" s="103"/>
      <c r="HQ97" s="103"/>
      <c r="HR97" s="103"/>
      <c r="HS97" s="103"/>
      <c r="HT97" s="103"/>
      <c r="HU97" s="103"/>
      <c r="HV97" s="103"/>
      <c r="HW97" s="103"/>
      <c r="HX97" s="103"/>
      <c r="HY97" s="103"/>
      <c r="HZ97" s="103"/>
      <c r="IA97" s="103"/>
      <c r="IB97" s="103"/>
      <c r="IC97" s="103"/>
      <c r="ID97" s="103"/>
      <c r="IE97" s="103"/>
      <c r="IF97" s="103"/>
      <c r="IG97" s="103"/>
      <c r="IH97" s="103"/>
      <c r="II97" s="103"/>
      <c r="IJ97" s="103"/>
      <c r="IK97" s="103"/>
      <c r="IL97" s="103"/>
      <c r="IM97" s="103"/>
      <c r="IN97" s="103"/>
      <c r="IO97" s="103"/>
      <c r="IP97" s="103"/>
    </row>
    <row r="98" spans="2:250" ht="27" customHeight="1">
      <c r="B98" s="92">
        <v>1545</v>
      </c>
      <c r="C98" s="93" t="s">
        <v>318</v>
      </c>
      <c r="D98" s="94"/>
      <c r="E98" s="94">
        <v>0</v>
      </c>
      <c r="F98" s="94"/>
      <c r="G98" s="94"/>
      <c r="H98" s="317"/>
    </row>
    <row r="99" spans="2:250" ht="27" customHeight="1">
      <c r="B99" s="92">
        <v>1546</v>
      </c>
      <c r="C99" s="93" t="s">
        <v>319</v>
      </c>
      <c r="D99" s="94"/>
      <c r="E99" s="94">
        <v>152932.07</v>
      </c>
      <c r="F99" s="94"/>
      <c r="G99" s="94"/>
      <c r="H99" s="317"/>
    </row>
    <row r="100" spans="2:250" ht="27" customHeight="1">
      <c r="B100" s="92">
        <v>1547</v>
      </c>
      <c r="C100" s="93" t="s">
        <v>320</v>
      </c>
      <c r="D100" s="94"/>
      <c r="E100" s="94">
        <v>0</v>
      </c>
      <c r="F100" s="94"/>
      <c r="G100" s="94"/>
      <c r="H100" s="317"/>
    </row>
    <row r="101" spans="2:250" ht="27" customHeight="1">
      <c r="B101" s="87">
        <v>1550</v>
      </c>
      <c r="C101" s="91" t="s">
        <v>321</v>
      </c>
      <c r="D101" s="89">
        <f t="shared" ref="D101:H101" si="31">D102</f>
        <v>0</v>
      </c>
      <c r="E101" s="89">
        <f t="shared" si="31"/>
        <v>0</v>
      </c>
      <c r="F101" s="89">
        <f t="shared" si="31"/>
        <v>0</v>
      </c>
      <c r="G101" s="89">
        <f t="shared" si="31"/>
        <v>0</v>
      </c>
      <c r="H101" s="316">
        <f t="shared" si="31"/>
        <v>0</v>
      </c>
    </row>
    <row r="102" spans="2:250" ht="27" customHeight="1">
      <c r="B102" s="92">
        <v>1551</v>
      </c>
      <c r="C102" s="93" t="s">
        <v>322</v>
      </c>
      <c r="D102" s="94"/>
      <c r="E102" s="94">
        <v>0</v>
      </c>
      <c r="F102" s="94"/>
      <c r="G102" s="94"/>
      <c r="H102" s="317"/>
    </row>
    <row r="103" spans="2:250" ht="27" customHeight="1">
      <c r="B103" s="92">
        <v>1552</v>
      </c>
      <c r="C103" s="93" t="s">
        <v>1080</v>
      </c>
      <c r="D103" s="94"/>
      <c r="E103" s="94">
        <v>0</v>
      </c>
      <c r="F103" s="94"/>
      <c r="G103" s="94"/>
      <c r="H103" s="317"/>
    </row>
    <row r="104" spans="2:250" ht="27" customHeight="1">
      <c r="B104" s="87">
        <v>1590</v>
      </c>
      <c r="C104" s="91" t="s">
        <v>305</v>
      </c>
      <c r="D104" s="89">
        <f t="shared" ref="D104" si="32">SUM(D105:D109)</f>
        <v>0</v>
      </c>
      <c r="E104" s="89">
        <f t="shared" ref="E104:H104" si="33">SUM(E105:E109)</f>
        <v>45360</v>
      </c>
      <c r="F104" s="89">
        <f t="shared" si="33"/>
        <v>0</v>
      </c>
      <c r="G104" s="89">
        <f t="shared" si="33"/>
        <v>0</v>
      </c>
      <c r="H104" s="316">
        <f t="shared" si="33"/>
        <v>0</v>
      </c>
    </row>
    <row r="105" spans="2:250" ht="27" customHeight="1">
      <c r="B105" s="92">
        <v>1591</v>
      </c>
      <c r="C105" s="93" t="s">
        <v>323</v>
      </c>
      <c r="D105" s="94"/>
      <c r="E105" s="94">
        <v>0</v>
      </c>
      <c r="F105" s="94"/>
      <c r="G105" s="94"/>
      <c r="H105" s="317"/>
    </row>
    <row r="106" spans="2:250" ht="27" customHeight="1">
      <c r="B106" s="92">
        <v>1592</v>
      </c>
      <c r="C106" s="93" t="s">
        <v>324</v>
      </c>
      <c r="D106" s="94"/>
      <c r="E106" s="94">
        <v>0</v>
      </c>
      <c r="F106" s="94"/>
      <c r="G106" s="94"/>
      <c r="H106" s="317"/>
    </row>
    <row r="107" spans="2:250" ht="27" customHeight="1">
      <c r="B107" s="92">
        <v>1593</v>
      </c>
      <c r="C107" s="93" t="s">
        <v>325</v>
      </c>
      <c r="D107" s="94"/>
      <c r="E107" s="94">
        <v>0</v>
      </c>
      <c r="F107" s="94"/>
      <c r="G107" s="94"/>
      <c r="H107" s="317"/>
    </row>
    <row r="108" spans="2:250" ht="27" customHeight="1">
      <c r="B108" s="92">
        <v>1594</v>
      </c>
      <c r="C108" s="93" t="s">
        <v>326</v>
      </c>
      <c r="D108" s="94"/>
      <c r="E108" s="94">
        <v>0</v>
      </c>
      <c r="F108" s="94"/>
      <c r="G108" s="94"/>
      <c r="H108" s="317"/>
    </row>
    <row r="109" spans="2:250" ht="27" customHeight="1">
      <c r="B109" s="92">
        <v>1595</v>
      </c>
      <c r="C109" s="93" t="s">
        <v>327</v>
      </c>
      <c r="D109" s="94"/>
      <c r="E109" s="94">
        <v>45360</v>
      </c>
      <c r="F109" s="94"/>
      <c r="G109" s="94"/>
      <c r="H109" s="317"/>
    </row>
    <row r="110" spans="2:250" ht="27" customHeight="1">
      <c r="B110" s="87">
        <v>1600</v>
      </c>
      <c r="C110" s="99" t="s">
        <v>328</v>
      </c>
      <c r="D110" s="89">
        <f>D111</f>
        <v>0</v>
      </c>
      <c r="E110" s="89">
        <f t="shared" ref="E110:H111" si="34">E111</f>
        <v>0</v>
      </c>
      <c r="F110" s="89">
        <f t="shared" si="34"/>
        <v>0</v>
      </c>
      <c r="G110" s="89">
        <f t="shared" si="34"/>
        <v>0</v>
      </c>
      <c r="H110" s="316">
        <f t="shared" si="34"/>
        <v>0</v>
      </c>
    </row>
    <row r="111" spans="2:250" ht="27" customHeight="1">
      <c r="B111" s="87">
        <v>1610</v>
      </c>
      <c r="C111" s="91" t="s">
        <v>329</v>
      </c>
      <c r="D111" s="89">
        <f>D112</f>
        <v>0</v>
      </c>
      <c r="E111" s="89">
        <f t="shared" si="34"/>
        <v>0</v>
      </c>
      <c r="F111" s="89">
        <f t="shared" si="34"/>
        <v>0</v>
      </c>
      <c r="G111" s="89">
        <f t="shared" si="34"/>
        <v>0</v>
      </c>
      <c r="H111" s="316">
        <f t="shared" si="34"/>
        <v>0</v>
      </c>
    </row>
    <row r="112" spans="2:250" ht="27" customHeight="1">
      <c r="B112" s="92">
        <v>1611</v>
      </c>
      <c r="C112" s="93" t="s">
        <v>329</v>
      </c>
      <c r="D112" s="94"/>
      <c r="E112" s="94">
        <v>0</v>
      </c>
      <c r="F112" s="94"/>
      <c r="G112" s="94"/>
      <c r="H112" s="317"/>
    </row>
    <row r="113" spans="1:8" ht="27" customHeight="1">
      <c r="B113" s="87">
        <v>1700</v>
      </c>
      <c r="C113" s="99" t="s">
        <v>330</v>
      </c>
      <c r="D113" s="89">
        <f>D114+D117</f>
        <v>0</v>
      </c>
      <c r="E113" s="89">
        <f t="shared" ref="E113:H113" si="35">E114+E117</f>
        <v>0</v>
      </c>
      <c r="F113" s="89">
        <f t="shared" si="35"/>
        <v>0</v>
      </c>
      <c r="G113" s="89">
        <f t="shared" si="35"/>
        <v>0</v>
      </c>
      <c r="H113" s="316">
        <f t="shared" si="35"/>
        <v>0</v>
      </c>
    </row>
    <row r="114" spans="1:8" ht="27" customHeight="1">
      <c r="B114" s="87">
        <v>1710</v>
      </c>
      <c r="C114" s="91" t="s">
        <v>331</v>
      </c>
      <c r="D114" s="89">
        <f t="shared" ref="D114" si="36">D115+D116</f>
        <v>0</v>
      </c>
      <c r="E114" s="89">
        <f t="shared" ref="E114:H114" si="37">E115+E116</f>
        <v>0</v>
      </c>
      <c r="F114" s="89">
        <f t="shared" si="37"/>
        <v>0</v>
      </c>
      <c r="G114" s="89">
        <f t="shared" si="37"/>
        <v>0</v>
      </c>
      <c r="H114" s="316">
        <f t="shared" si="37"/>
        <v>0</v>
      </c>
    </row>
    <row r="115" spans="1:8" ht="27" customHeight="1">
      <c r="B115" s="92">
        <v>1711</v>
      </c>
      <c r="C115" s="93" t="s">
        <v>332</v>
      </c>
      <c r="D115" s="94"/>
      <c r="E115" s="94">
        <v>0</v>
      </c>
      <c r="F115" s="94"/>
      <c r="G115" s="94"/>
      <c r="H115" s="317"/>
    </row>
    <row r="116" spans="1:8" ht="27" customHeight="1">
      <c r="B116" s="92">
        <v>1712</v>
      </c>
      <c r="C116" s="93" t="s">
        <v>333</v>
      </c>
      <c r="D116" s="94"/>
      <c r="E116" s="94">
        <v>0</v>
      </c>
      <c r="F116" s="94"/>
      <c r="G116" s="94"/>
      <c r="H116" s="317"/>
    </row>
    <row r="117" spans="1:8" ht="27" customHeight="1">
      <c r="B117" s="87">
        <v>1720</v>
      </c>
      <c r="C117" s="91" t="s">
        <v>334</v>
      </c>
      <c r="D117" s="89">
        <f>D118</f>
        <v>0</v>
      </c>
      <c r="E117" s="89">
        <f t="shared" ref="E117:H117" si="38">E118</f>
        <v>0</v>
      </c>
      <c r="F117" s="89">
        <f t="shared" si="38"/>
        <v>0</v>
      </c>
      <c r="G117" s="89">
        <f t="shared" si="38"/>
        <v>0</v>
      </c>
      <c r="H117" s="316">
        <f t="shared" si="38"/>
        <v>0</v>
      </c>
    </row>
    <row r="118" spans="1:8" ht="27" customHeight="1">
      <c r="B118" s="92">
        <v>1721</v>
      </c>
      <c r="C118" s="93" t="s">
        <v>334</v>
      </c>
      <c r="D118" s="94"/>
      <c r="E118" s="94">
        <v>0</v>
      </c>
      <c r="F118" s="94"/>
      <c r="G118" s="94"/>
      <c r="H118" s="317"/>
    </row>
    <row r="119" spans="1:8" ht="27" customHeight="1">
      <c r="B119" s="87" t="s">
        <v>1109</v>
      </c>
      <c r="C119" s="104"/>
      <c r="D119" s="89">
        <f t="shared" ref="D119" si="39">D14+D27+D38+D69+D84+D110+D113</f>
        <v>0</v>
      </c>
      <c r="E119" s="89">
        <f t="shared" ref="E119:H119" si="40">E14+E27+E38+E69+E84+E110+E113</f>
        <v>20030421.350000001</v>
      </c>
      <c r="F119" s="89">
        <f t="shared" si="40"/>
        <v>0</v>
      </c>
      <c r="G119" s="89">
        <f t="shared" si="40"/>
        <v>0</v>
      </c>
      <c r="H119" s="316">
        <f t="shared" si="40"/>
        <v>0</v>
      </c>
    </row>
    <row r="120" spans="1:8" ht="27" customHeight="1">
      <c r="B120" s="87">
        <v>2000</v>
      </c>
      <c r="C120" s="99" t="s">
        <v>14</v>
      </c>
      <c r="D120" s="89">
        <f>+D121+D140+D148+D167+D189+D204+D209+D220+D227</f>
        <v>0</v>
      </c>
      <c r="E120" s="89">
        <f t="shared" ref="E120:H120" si="41">+E121+E140+E148+E167+E189+E204+E209+E220+E227</f>
        <v>1359482.5799999998</v>
      </c>
      <c r="F120" s="89">
        <f t="shared" si="41"/>
        <v>0</v>
      </c>
      <c r="G120" s="89">
        <f t="shared" si="41"/>
        <v>0</v>
      </c>
      <c r="H120" s="316">
        <f t="shared" si="41"/>
        <v>0</v>
      </c>
    </row>
    <row r="121" spans="1:8" ht="27" customHeight="1">
      <c r="A121" s="100"/>
      <c r="B121" s="87">
        <v>2100</v>
      </c>
      <c r="C121" s="99" t="s">
        <v>336</v>
      </c>
      <c r="D121" s="89">
        <f>D122+D125+D128+D130+D132+D134+D136+D138</f>
        <v>0</v>
      </c>
      <c r="E121" s="89">
        <f t="shared" ref="E121:H121" si="42">E122+E125+E128+E130+E132+E134+E136+E138</f>
        <v>316994.02</v>
      </c>
      <c r="F121" s="89">
        <f t="shared" si="42"/>
        <v>0</v>
      </c>
      <c r="G121" s="89">
        <f t="shared" si="42"/>
        <v>0</v>
      </c>
      <c r="H121" s="316">
        <f t="shared" si="42"/>
        <v>0</v>
      </c>
    </row>
    <row r="122" spans="1:8" ht="27" customHeight="1">
      <c r="B122" s="87">
        <v>2110</v>
      </c>
      <c r="C122" s="105" t="s">
        <v>337</v>
      </c>
      <c r="D122" s="89">
        <f>D123+D124</f>
        <v>0</v>
      </c>
      <c r="E122" s="89">
        <f t="shared" ref="E122:H122" si="43">E123+E124</f>
        <v>223301.06</v>
      </c>
      <c r="F122" s="89">
        <f t="shared" si="43"/>
        <v>0</v>
      </c>
      <c r="G122" s="89">
        <f t="shared" si="43"/>
        <v>0</v>
      </c>
      <c r="H122" s="316">
        <f t="shared" si="43"/>
        <v>0</v>
      </c>
    </row>
    <row r="123" spans="1:8" ht="27" customHeight="1">
      <c r="B123" s="92">
        <v>2111</v>
      </c>
      <c r="C123" s="93" t="s">
        <v>338</v>
      </c>
      <c r="D123" s="94"/>
      <c r="E123" s="94">
        <v>223301.06</v>
      </c>
      <c r="F123" s="94"/>
      <c r="G123" s="94"/>
      <c r="H123" s="317"/>
    </row>
    <row r="124" spans="1:8" ht="27" customHeight="1">
      <c r="B124" s="92">
        <v>2112</v>
      </c>
      <c r="C124" s="93" t="s">
        <v>339</v>
      </c>
      <c r="D124" s="94"/>
      <c r="E124" s="94"/>
      <c r="F124" s="94"/>
      <c r="G124" s="94"/>
      <c r="H124" s="317"/>
    </row>
    <row r="125" spans="1:8" ht="27" customHeight="1">
      <c r="B125" s="87">
        <v>2120</v>
      </c>
      <c r="C125" s="91" t="s">
        <v>340</v>
      </c>
      <c r="D125" s="89">
        <f>D126+D127</f>
        <v>0</v>
      </c>
      <c r="E125" s="89">
        <f t="shared" ref="E125:H125" si="44">E126+E127</f>
        <v>4466.72</v>
      </c>
      <c r="F125" s="89">
        <f t="shared" si="44"/>
        <v>0</v>
      </c>
      <c r="G125" s="89">
        <f t="shared" si="44"/>
        <v>0</v>
      </c>
      <c r="H125" s="316">
        <f t="shared" si="44"/>
        <v>0</v>
      </c>
    </row>
    <row r="126" spans="1:8" ht="27" customHeight="1">
      <c r="B126" s="92">
        <v>2121</v>
      </c>
      <c r="C126" s="93" t="s">
        <v>341</v>
      </c>
      <c r="D126" s="94"/>
      <c r="E126" s="94">
        <v>4466.72</v>
      </c>
      <c r="F126" s="94"/>
      <c r="G126" s="94"/>
      <c r="H126" s="317"/>
    </row>
    <row r="127" spans="1:8" ht="27" customHeight="1">
      <c r="B127" s="92">
        <v>2122</v>
      </c>
      <c r="C127" s="93" t="s">
        <v>342</v>
      </c>
      <c r="D127" s="94"/>
      <c r="E127" s="94"/>
      <c r="F127" s="94"/>
      <c r="G127" s="94"/>
      <c r="H127" s="317"/>
    </row>
    <row r="128" spans="1:8" ht="27" customHeight="1">
      <c r="B128" s="87">
        <v>2130</v>
      </c>
      <c r="C128" s="91" t="s">
        <v>343</v>
      </c>
      <c r="D128" s="89">
        <f t="shared" ref="D128:H128" si="45">D129</f>
        <v>0</v>
      </c>
      <c r="E128" s="89">
        <f t="shared" si="45"/>
        <v>0</v>
      </c>
      <c r="F128" s="89">
        <f t="shared" si="45"/>
        <v>0</v>
      </c>
      <c r="G128" s="89">
        <f t="shared" si="45"/>
        <v>0</v>
      </c>
      <c r="H128" s="316">
        <f t="shared" si="45"/>
        <v>0</v>
      </c>
    </row>
    <row r="129" spans="2:8" ht="27" customHeight="1">
      <c r="B129" s="92">
        <v>2131</v>
      </c>
      <c r="C129" s="93" t="s">
        <v>343</v>
      </c>
      <c r="D129" s="94"/>
      <c r="E129" s="94"/>
      <c r="F129" s="94"/>
      <c r="G129" s="94"/>
      <c r="H129" s="317"/>
    </row>
    <row r="130" spans="2:8" ht="27" customHeight="1">
      <c r="B130" s="87">
        <v>2140</v>
      </c>
      <c r="C130" s="91" t="s">
        <v>344</v>
      </c>
      <c r="D130" s="89">
        <f t="shared" ref="D130:H130" si="46">D131</f>
        <v>0</v>
      </c>
      <c r="E130" s="89">
        <f t="shared" si="46"/>
        <v>0</v>
      </c>
      <c r="F130" s="89">
        <f t="shared" si="46"/>
        <v>0</v>
      </c>
      <c r="G130" s="89">
        <f t="shared" si="46"/>
        <v>0</v>
      </c>
      <c r="H130" s="316">
        <f t="shared" si="46"/>
        <v>0</v>
      </c>
    </row>
    <row r="131" spans="2:8" ht="27" customHeight="1">
      <c r="B131" s="92">
        <v>2141</v>
      </c>
      <c r="C131" s="93" t="s">
        <v>345</v>
      </c>
      <c r="D131" s="94"/>
      <c r="E131" s="94"/>
      <c r="F131" s="94"/>
      <c r="G131" s="94"/>
      <c r="H131" s="317"/>
    </row>
    <row r="132" spans="2:8" ht="27" customHeight="1">
      <c r="B132" s="87">
        <v>2150</v>
      </c>
      <c r="C132" s="91" t="s">
        <v>346</v>
      </c>
      <c r="D132" s="89">
        <f t="shared" ref="D132:H132" si="47">D133</f>
        <v>0</v>
      </c>
      <c r="E132" s="89">
        <f t="shared" si="47"/>
        <v>0</v>
      </c>
      <c r="F132" s="89">
        <f t="shared" si="47"/>
        <v>0</v>
      </c>
      <c r="G132" s="89">
        <f t="shared" si="47"/>
        <v>0</v>
      </c>
      <c r="H132" s="316">
        <f t="shared" si="47"/>
        <v>0</v>
      </c>
    </row>
    <row r="133" spans="2:8" ht="27" customHeight="1">
      <c r="B133" s="92">
        <v>2151</v>
      </c>
      <c r="C133" s="93" t="s">
        <v>347</v>
      </c>
      <c r="D133" s="94"/>
      <c r="E133" s="94"/>
      <c r="F133" s="94"/>
      <c r="G133" s="94"/>
      <c r="H133" s="317"/>
    </row>
    <row r="134" spans="2:8" ht="27" customHeight="1">
      <c r="B134" s="87">
        <v>2160</v>
      </c>
      <c r="C134" s="91" t="s">
        <v>348</v>
      </c>
      <c r="D134" s="89">
        <f t="shared" ref="D134:H134" si="48">D135</f>
        <v>0</v>
      </c>
      <c r="E134" s="89">
        <f t="shared" si="48"/>
        <v>89226.240000000005</v>
      </c>
      <c r="F134" s="89">
        <f t="shared" si="48"/>
        <v>0</v>
      </c>
      <c r="G134" s="89">
        <f t="shared" si="48"/>
        <v>0</v>
      </c>
      <c r="H134" s="316">
        <f t="shared" si="48"/>
        <v>0</v>
      </c>
    </row>
    <row r="135" spans="2:8" ht="27" customHeight="1">
      <c r="B135" s="92">
        <v>2161</v>
      </c>
      <c r="C135" s="93" t="s">
        <v>349</v>
      </c>
      <c r="D135" s="94"/>
      <c r="E135" s="94">
        <v>89226.240000000005</v>
      </c>
      <c r="F135" s="94"/>
      <c r="G135" s="94"/>
      <c r="H135" s="317"/>
    </row>
    <row r="136" spans="2:8" ht="27" customHeight="1">
      <c r="B136" s="87">
        <v>2170</v>
      </c>
      <c r="C136" s="91" t="s">
        <v>350</v>
      </c>
      <c r="D136" s="89">
        <f t="shared" ref="D136:H136" si="49">D137</f>
        <v>0</v>
      </c>
      <c r="E136" s="89">
        <f t="shared" si="49"/>
        <v>0</v>
      </c>
      <c r="F136" s="89">
        <f t="shared" si="49"/>
        <v>0</v>
      </c>
      <c r="G136" s="89">
        <f t="shared" si="49"/>
        <v>0</v>
      </c>
      <c r="H136" s="316">
        <f t="shared" si="49"/>
        <v>0</v>
      </c>
    </row>
    <row r="137" spans="2:8" ht="27" customHeight="1">
      <c r="B137" s="92">
        <v>2171</v>
      </c>
      <c r="C137" s="93" t="s">
        <v>351</v>
      </c>
      <c r="D137" s="94"/>
      <c r="E137" s="94"/>
      <c r="F137" s="94"/>
      <c r="G137" s="94"/>
      <c r="H137" s="317"/>
    </row>
    <row r="138" spans="2:8" ht="27" customHeight="1">
      <c r="B138" s="87">
        <v>2180</v>
      </c>
      <c r="C138" s="91" t="s">
        <v>352</v>
      </c>
      <c r="D138" s="89">
        <f t="shared" ref="D138:H138" si="50">D139</f>
        <v>0</v>
      </c>
      <c r="E138" s="89">
        <f t="shared" si="50"/>
        <v>0</v>
      </c>
      <c r="F138" s="89">
        <f t="shared" si="50"/>
        <v>0</v>
      </c>
      <c r="G138" s="89">
        <f t="shared" si="50"/>
        <v>0</v>
      </c>
      <c r="H138" s="316">
        <f t="shared" si="50"/>
        <v>0</v>
      </c>
    </row>
    <row r="139" spans="2:8" ht="27" customHeight="1">
      <c r="B139" s="92">
        <v>2181</v>
      </c>
      <c r="C139" s="93" t="s">
        <v>353</v>
      </c>
      <c r="D139" s="94"/>
      <c r="E139" s="94"/>
      <c r="F139" s="94"/>
      <c r="G139" s="94"/>
      <c r="H139" s="317"/>
    </row>
    <row r="140" spans="2:8" ht="27" customHeight="1">
      <c r="B140" s="87">
        <v>2200</v>
      </c>
      <c r="C140" s="99" t="s">
        <v>354</v>
      </c>
      <c r="D140" s="89">
        <f>D141+D143+D146</f>
        <v>0</v>
      </c>
      <c r="E140" s="89">
        <f t="shared" ref="E140:H140" si="51">E141+E143+E146</f>
        <v>455982.33</v>
      </c>
      <c r="F140" s="89">
        <f t="shared" si="51"/>
        <v>0</v>
      </c>
      <c r="G140" s="89">
        <f t="shared" si="51"/>
        <v>0</v>
      </c>
      <c r="H140" s="316">
        <f t="shared" si="51"/>
        <v>0</v>
      </c>
    </row>
    <row r="141" spans="2:8" ht="27" customHeight="1">
      <c r="B141" s="87">
        <v>2210</v>
      </c>
      <c r="C141" s="91" t="s">
        <v>355</v>
      </c>
      <c r="D141" s="89">
        <f t="shared" ref="D141:H141" si="52">D142</f>
        <v>0</v>
      </c>
      <c r="E141" s="89">
        <f t="shared" si="52"/>
        <v>455982.33</v>
      </c>
      <c r="F141" s="89">
        <f t="shared" si="52"/>
        <v>0</v>
      </c>
      <c r="G141" s="89">
        <f t="shared" si="52"/>
        <v>0</v>
      </c>
      <c r="H141" s="316">
        <f t="shared" si="52"/>
        <v>0</v>
      </c>
    </row>
    <row r="142" spans="2:8" ht="27" customHeight="1">
      <c r="B142" s="92">
        <v>2211</v>
      </c>
      <c r="C142" s="93" t="s">
        <v>355</v>
      </c>
      <c r="D142" s="94"/>
      <c r="E142" s="94">
        <v>455982.33</v>
      </c>
      <c r="F142" s="94"/>
      <c r="G142" s="94"/>
      <c r="H142" s="317"/>
    </row>
    <row r="143" spans="2:8" ht="27" customHeight="1">
      <c r="B143" s="87">
        <v>2220</v>
      </c>
      <c r="C143" s="91" t="s">
        <v>356</v>
      </c>
      <c r="D143" s="89">
        <f t="shared" ref="D143" si="53">D144+D145</f>
        <v>0</v>
      </c>
      <c r="E143" s="89">
        <f t="shared" ref="E143:H143" si="54">E144+E145</f>
        <v>0</v>
      </c>
      <c r="F143" s="89">
        <f t="shared" si="54"/>
        <v>0</v>
      </c>
      <c r="G143" s="89">
        <f t="shared" si="54"/>
        <v>0</v>
      </c>
      <c r="H143" s="316">
        <f t="shared" si="54"/>
        <v>0</v>
      </c>
    </row>
    <row r="144" spans="2:8" ht="27" customHeight="1">
      <c r="B144" s="92">
        <v>2221</v>
      </c>
      <c r="C144" s="93" t="s">
        <v>357</v>
      </c>
      <c r="D144" s="94"/>
      <c r="E144" s="94"/>
      <c r="F144" s="94"/>
      <c r="G144" s="94"/>
      <c r="H144" s="317"/>
    </row>
    <row r="145" spans="2:8" ht="27" customHeight="1">
      <c r="B145" s="92">
        <v>2222</v>
      </c>
      <c r="C145" s="93" t="s">
        <v>356</v>
      </c>
      <c r="D145" s="94"/>
      <c r="E145" s="94"/>
      <c r="F145" s="94"/>
      <c r="G145" s="94"/>
      <c r="H145" s="317"/>
    </row>
    <row r="146" spans="2:8" ht="27" customHeight="1">
      <c r="B146" s="87">
        <v>2230</v>
      </c>
      <c r="C146" s="91" t="s">
        <v>358</v>
      </c>
      <c r="D146" s="89">
        <f t="shared" ref="D146:H146" si="55">D147</f>
        <v>0</v>
      </c>
      <c r="E146" s="89">
        <f t="shared" si="55"/>
        <v>0</v>
      </c>
      <c r="F146" s="89">
        <f t="shared" si="55"/>
        <v>0</v>
      </c>
      <c r="G146" s="89">
        <f t="shared" si="55"/>
        <v>0</v>
      </c>
      <c r="H146" s="316">
        <f t="shared" si="55"/>
        <v>0</v>
      </c>
    </row>
    <row r="147" spans="2:8" ht="27" customHeight="1">
      <c r="B147" s="92">
        <v>2231</v>
      </c>
      <c r="C147" s="93" t="s">
        <v>358</v>
      </c>
      <c r="D147" s="94"/>
      <c r="E147" s="94"/>
      <c r="F147" s="94"/>
      <c r="G147" s="94"/>
      <c r="H147" s="317"/>
    </row>
    <row r="148" spans="2:8" ht="27" customHeight="1">
      <c r="B148" s="87">
        <v>2300</v>
      </c>
      <c r="C148" s="99" t="s">
        <v>359</v>
      </c>
      <c r="D148" s="89">
        <f t="shared" ref="D148" si="56">D149+D151+D153+D155+D157+D159+D161+D163+D165</f>
        <v>0</v>
      </c>
      <c r="E148" s="89">
        <f t="shared" ref="E148:H148" si="57">E149+E151+E153+E155+E157+E159+E161+E163+E165</f>
        <v>0</v>
      </c>
      <c r="F148" s="89">
        <f t="shared" si="57"/>
        <v>0</v>
      </c>
      <c r="G148" s="89">
        <f t="shared" si="57"/>
        <v>0</v>
      </c>
      <c r="H148" s="316">
        <f t="shared" si="57"/>
        <v>0</v>
      </c>
    </row>
    <row r="149" spans="2:8" ht="27" customHeight="1">
      <c r="B149" s="87">
        <v>2310</v>
      </c>
      <c r="C149" s="91" t="s">
        <v>360</v>
      </c>
      <c r="D149" s="89">
        <f t="shared" ref="D149:H149" si="58">D150</f>
        <v>0</v>
      </c>
      <c r="E149" s="89">
        <f t="shared" si="58"/>
        <v>0</v>
      </c>
      <c r="F149" s="89">
        <f t="shared" si="58"/>
        <v>0</v>
      </c>
      <c r="G149" s="89">
        <f t="shared" si="58"/>
        <v>0</v>
      </c>
      <c r="H149" s="316">
        <f t="shared" si="58"/>
        <v>0</v>
      </c>
    </row>
    <row r="150" spans="2:8" ht="27" customHeight="1">
      <c r="B150" s="92">
        <v>2311</v>
      </c>
      <c r="C150" s="93" t="s">
        <v>361</v>
      </c>
      <c r="D150" s="94"/>
      <c r="E150" s="94"/>
      <c r="F150" s="94"/>
      <c r="G150" s="94"/>
      <c r="H150" s="317"/>
    </row>
    <row r="151" spans="2:8" ht="27" customHeight="1">
      <c r="B151" s="87">
        <v>2320</v>
      </c>
      <c r="C151" s="91" t="s">
        <v>362</v>
      </c>
      <c r="D151" s="89">
        <f>D152</f>
        <v>0</v>
      </c>
      <c r="E151" s="89">
        <f t="shared" ref="E151:H151" si="59">E152</f>
        <v>0</v>
      </c>
      <c r="F151" s="89">
        <f t="shared" si="59"/>
        <v>0</v>
      </c>
      <c r="G151" s="89">
        <f t="shared" si="59"/>
        <v>0</v>
      </c>
      <c r="H151" s="316">
        <f t="shared" si="59"/>
        <v>0</v>
      </c>
    </row>
    <row r="152" spans="2:8" ht="27" customHeight="1">
      <c r="B152" s="92">
        <v>2321</v>
      </c>
      <c r="C152" s="93" t="s">
        <v>363</v>
      </c>
      <c r="D152" s="94"/>
      <c r="E152" s="94"/>
      <c r="F152" s="94"/>
      <c r="G152" s="94"/>
      <c r="H152" s="317"/>
    </row>
    <row r="153" spans="2:8" ht="27" customHeight="1">
      <c r="B153" s="87">
        <v>2330</v>
      </c>
      <c r="C153" s="91" t="s">
        <v>364</v>
      </c>
      <c r="D153" s="89">
        <f t="shared" ref="D153:H153" si="60">D154</f>
        <v>0</v>
      </c>
      <c r="E153" s="89">
        <f t="shared" si="60"/>
        <v>0</v>
      </c>
      <c r="F153" s="89">
        <f t="shared" si="60"/>
        <v>0</v>
      </c>
      <c r="G153" s="89">
        <f t="shared" si="60"/>
        <v>0</v>
      </c>
      <c r="H153" s="316">
        <f t="shared" si="60"/>
        <v>0</v>
      </c>
    </row>
    <row r="154" spans="2:8" ht="27" customHeight="1">
      <c r="B154" s="92">
        <v>2331</v>
      </c>
      <c r="C154" s="93" t="s">
        <v>364</v>
      </c>
      <c r="D154" s="94"/>
      <c r="E154" s="94"/>
      <c r="F154" s="94"/>
      <c r="G154" s="94"/>
      <c r="H154" s="317"/>
    </row>
    <row r="155" spans="2:8" ht="27" customHeight="1">
      <c r="B155" s="87">
        <v>2340</v>
      </c>
      <c r="C155" s="91" t="s">
        <v>365</v>
      </c>
      <c r="D155" s="89">
        <f t="shared" ref="D155:H155" si="61">D156</f>
        <v>0</v>
      </c>
      <c r="E155" s="89">
        <f t="shared" si="61"/>
        <v>0</v>
      </c>
      <c r="F155" s="89">
        <f t="shared" si="61"/>
        <v>0</v>
      </c>
      <c r="G155" s="89">
        <f t="shared" si="61"/>
        <v>0</v>
      </c>
      <c r="H155" s="316">
        <f t="shared" si="61"/>
        <v>0</v>
      </c>
    </row>
    <row r="156" spans="2:8" ht="27" customHeight="1">
      <c r="B156" s="92">
        <v>2341</v>
      </c>
      <c r="C156" s="93" t="s">
        <v>365</v>
      </c>
      <c r="D156" s="94"/>
      <c r="E156" s="94"/>
      <c r="F156" s="94"/>
      <c r="G156" s="94"/>
      <c r="H156" s="317"/>
    </row>
    <row r="157" spans="2:8" ht="27" customHeight="1">
      <c r="B157" s="87">
        <v>2350</v>
      </c>
      <c r="C157" s="91" t="s">
        <v>366</v>
      </c>
      <c r="D157" s="89">
        <f t="shared" ref="D157:H157" si="62">D158</f>
        <v>0</v>
      </c>
      <c r="E157" s="89">
        <f t="shared" si="62"/>
        <v>0</v>
      </c>
      <c r="F157" s="89">
        <f t="shared" si="62"/>
        <v>0</v>
      </c>
      <c r="G157" s="89">
        <f t="shared" si="62"/>
        <v>0</v>
      </c>
      <c r="H157" s="316">
        <f t="shared" si="62"/>
        <v>0</v>
      </c>
    </row>
    <row r="158" spans="2:8" ht="27" customHeight="1">
      <c r="B158" s="92">
        <v>2351</v>
      </c>
      <c r="C158" s="93" t="s">
        <v>366</v>
      </c>
      <c r="D158" s="94"/>
      <c r="E158" s="94"/>
      <c r="F158" s="94"/>
      <c r="G158" s="94"/>
      <c r="H158" s="317"/>
    </row>
    <row r="159" spans="2:8" ht="27" customHeight="1">
      <c r="B159" s="87">
        <v>2360</v>
      </c>
      <c r="C159" s="91" t="s">
        <v>367</v>
      </c>
      <c r="D159" s="89">
        <f t="shared" ref="D159:H159" si="63">D160</f>
        <v>0</v>
      </c>
      <c r="E159" s="89">
        <f t="shared" si="63"/>
        <v>0</v>
      </c>
      <c r="F159" s="89">
        <f t="shared" si="63"/>
        <v>0</v>
      </c>
      <c r="G159" s="89">
        <f t="shared" si="63"/>
        <v>0</v>
      </c>
      <c r="H159" s="316">
        <f t="shared" si="63"/>
        <v>0</v>
      </c>
    </row>
    <row r="160" spans="2:8" ht="27" customHeight="1">
      <c r="B160" s="92">
        <v>2361</v>
      </c>
      <c r="C160" s="93" t="s">
        <v>367</v>
      </c>
      <c r="D160" s="94"/>
      <c r="E160" s="94"/>
      <c r="F160" s="94"/>
      <c r="G160" s="94"/>
      <c r="H160" s="317"/>
    </row>
    <row r="161" spans="2:10" ht="27" customHeight="1">
      <c r="B161" s="87">
        <v>2370</v>
      </c>
      <c r="C161" s="91" t="s">
        <v>368</v>
      </c>
      <c r="D161" s="89">
        <f t="shared" ref="D161:H161" si="64">D162</f>
        <v>0</v>
      </c>
      <c r="E161" s="89">
        <f t="shared" si="64"/>
        <v>0</v>
      </c>
      <c r="F161" s="89">
        <f t="shared" si="64"/>
        <v>0</v>
      </c>
      <c r="G161" s="89">
        <f t="shared" si="64"/>
        <v>0</v>
      </c>
      <c r="H161" s="316">
        <f t="shared" si="64"/>
        <v>0</v>
      </c>
    </row>
    <row r="162" spans="2:10" ht="27" customHeight="1">
      <c r="B162" s="92">
        <v>2371</v>
      </c>
      <c r="C162" s="93" t="s">
        <v>368</v>
      </c>
      <c r="D162" s="94"/>
      <c r="E162" s="94"/>
      <c r="F162" s="94"/>
      <c r="G162" s="94"/>
      <c r="H162" s="317"/>
    </row>
    <row r="163" spans="2:10" ht="27" customHeight="1">
      <c r="B163" s="87">
        <v>2380</v>
      </c>
      <c r="C163" s="91" t="s">
        <v>369</v>
      </c>
      <c r="D163" s="89">
        <f t="shared" ref="D163:H163" si="65">D164</f>
        <v>0</v>
      </c>
      <c r="E163" s="89">
        <f t="shared" si="65"/>
        <v>0</v>
      </c>
      <c r="F163" s="89">
        <f t="shared" si="65"/>
        <v>0</v>
      </c>
      <c r="G163" s="89">
        <f t="shared" si="65"/>
        <v>0</v>
      </c>
      <c r="H163" s="316">
        <f t="shared" si="65"/>
        <v>0</v>
      </c>
    </row>
    <row r="164" spans="2:10" ht="27" customHeight="1">
      <c r="B164" s="92">
        <v>2381</v>
      </c>
      <c r="C164" s="93" t="s">
        <v>370</v>
      </c>
      <c r="D164" s="94"/>
      <c r="E164" s="94"/>
      <c r="F164" s="94"/>
      <c r="G164" s="94"/>
      <c r="H164" s="317"/>
    </row>
    <row r="165" spans="2:10" ht="27" customHeight="1">
      <c r="B165" s="87">
        <v>2390</v>
      </c>
      <c r="C165" s="91" t="s">
        <v>371</v>
      </c>
      <c r="D165" s="89">
        <f t="shared" ref="D165:H165" si="66">D166</f>
        <v>0</v>
      </c>
      <c r="E165" s="89">
        <f t="shared" si="66"/>
        <v>0</v>
      </c>
      <c r="F165" s="89">
        <f t="shared" si="66"/>
        <v>0</v>
      </c>
      <c r="G165" s="89">
        <f t="shared" si="66"/>
        <v>0</v>
      </c>
      <c r="H165" s="316">
        <f t="shared" si="66"/>
        <v>0</v>
      </c>
    </row>
    <row r="166" spans="2:10" ht="27" customHeight="1">
      <c r="B166" s="92">
        <v>2391</v>
      </c>
      <c r="C166" s="93" t="s">
        <v>371</v>
      </c>
      <c r="D166" s="94"/>
      <c r="E166" s="94"/>
      <c r="F166" s="94"/>
      <c r="G166" s="94"/>
      <c r="H166" s="317"/>
    </row>
    <row r="167" spans="2:10" ht="27" customHeight="1">
      <c r="B167" s="87">
        <v>2400</v>
      </c>
      <c r="C167" s="99" t="s">
        <v>372</v>
      </c>
      <c r="D167" s="89">
        <f>D168+D170+D172+D174+D176+D178+D180+D182+D186</f>
        <v>0</v>
      </c>
      <c r="E167" s="89">
        <f t="shared" ref="E167:H167" si="67">E168+E170+E172+E174+E176+E178+E180+E182+E186</f>
        <v>74271.839999999997</v>
      </c>
      <c r="F167" s="89">
        <f t="shared" si="67"/>
        <v>0</v>
      </c>
      <c r="G167" s="89">
        <f t="shared" si="67"/>
        <v>0</v>
      </c>
      <c r="H167" s="316">
        <f t="shared" si="67"/>
        <v>0</v>
      </c>
    </row>
    <row r="168" spans="2:10" ht="27" customHeight="1">
      <c r="B168" s="87">
        <v>2410</v>
      </c>
      <c r="C168" s="91" t="s">
        <v>373</v>
      </c>
      <c r="D168" s="89">
        <f t="shared" ref="D168:H168" si="68">D169</f>
        <v>0</v>
      </c>
      <c r="E168" s="89">
        <f t="shared" si="68"/>
        <v>0</v>
      </c>
      <c r="F168" s="89">
        <f t="shared" si="68"/>
        <v>0</v>
      </c>
      <c r="G168" s="89">
        <f t="shared" si="68"/>
        <v>0</v>
      </c>
      <c r="H168" s="316">
        <f t="shared" si="68"/>
        <v>0</v>
      </c>
    </row>
    <row r="169" spans="2:10" ht="27" customHeight="1">
      <c r="B169" s="92">
        <v>2411</v>
      </c>
      <c r="C169" s="93" t="s">
        <v>373</v>
      </c>
      <c r="D169" s="94"/>
      <c r="E169" s="94"/>
      <c r="F169" s="94"/>
      <c r="G169" s="94"/>
      <c r="H169" s="317"/>
    </row>
    <row r="170" spans="2:10" ht="27" customHeight="1">
      <c r="B170" s="87">
        <v>2420</v>
      </c>
      <c r="C170" s="91" t="s">
        <v>374</v>
      </c>
      <c r="D170" s="89">
        <f t="shared" ref="D170:H170" si="69">D171</f>
        <v>0</v>
      </c>
      <c r="E170" s="89">
        <f t="shared" si="69"/>
        <v>0</v>
      </c>
      <c r="F170" s="89">
        <f t="shared" si="69"/>
        <v>0</v>
      </c>
      <c r="G170" s="89">
        <f t="shared" si="69"/>
        <v>0</v>
      </c>
      <c r="H170" s="316">
        <f t="shared" si="69"/>
        <v>0</v>
      </c>
    </row>
    <row r="171" spans="2:10" ht="27" customHeight="1">
      <c r="B171" s="92">
        <v>2421</v>
      </c>
      <c r="C171" s="93" t="s">
        <v>374</v>
      </c>
      <c r="D171" s="94"/>
      <c r="E171" s="94"/>
      <c r="F171" s="94"/>
      <c r="G171" s="94"/>
      <c r="H171" s="317"/>
    </row>
    <row r="172" spans="2:10" ht="27" customHeight="1">
      <c r="B172" s="87">
        <v>2430</v>
      </c>
      <c r="C172" s="91" t="s">
        <v>375</v>
      </c>
      <c r="D172" s="89">
        <f t="shared" ref="D172:H172" si="70">D173</f>
        <v>0</v>
      </c>
      <c r="E172" s="89">
        <f t="shared" si="70"/>
        <v>0</v>
      </c>
      <c r="F172" s="89">
        <f t="shared" si="70"/>
        <v>0</v>
      </c>
      <c r="G172" s="89">
        <f t="shared" si="70"/>
        <v>0</v>
      </c>
      <c r="H172" s="316">
        <f t="shared" si="70"/>
        <v>0</v>
      </c>
    </row>
    <row r="173" spans="2:10" ht="27" customHeight="1">
      <c r="B173" s="92">
        <v>2431</v>
      </c>
      <c r="C173" s="93" t="s">
        <v>375</v>
      </c>
      <c r="D173" s="94"/>
      <c r="E173" s="94"/>
      <c r="F173" s="94"/>
      <c r="G173" s="94"/>
      <c r="H173" s="317"/>
    </row>
    <row r="174" spans="2:10" ht="27" customHeight="1">
      <c r="B174" s="87">
        <v>2440</v>
      </c>
      <c r="C174" s="91" t="s">
        <v>376</v>
      </c>
      <c r="D174" s="89">
        <f t="shared" ref="D174:H174" si="71">D175</f>
        <v>0</v>
      </c>
      <c r="E174" s="89">
        <f t="shared" si="71"/>
        <v>0</v>
      </c>
      <c r="F174" s="89">
        <f t="shared" si="71"/>
        <v>0</v>
      </c>
      <c r="G174" s="89">
        <f t="shared" si="71"/>
        <v>0</v>
      </c>
      <c r="H174" s="316">
        <f t="shared" si="71"/>
        <v>0</v>
      </c>
      <c r="J174" s="100"/>
    </row>
    <row r="175" spans="2:10" ht="27" customHeight="1">
      <c r="B175" s="92">
        <v>2441</v>
      </c>
      <c r="C175" s="93" t="s">
        <v>376</v>
      </c>
      <c r="D175" s="94"/>
      <c r="E175" s="94"/>
      <c r="F175" s="94"/>
      <c r="G175" s="94"/>
      <c r="H175" s="317"/>
    </row>
    <row r="176" spans="2:10" ht="27" customHeight="1">
      <c r="B176" s="87">
        <v>2450</v>
      </c>
      <c r="C176" s="91" t="s">
        <v>377</v>
      </c>
      <c r="D176" s="89">
        <f t="shared" ref="D176:H176" si="72">D177</f>
        <v>0</v>
      </c>
      <c r="E176" s="89">
        <f t="shared" si="72"/>
        <v>0</v>
      </c>
      <c r="F176" s="89">
        <f t="shared" si="72"/>
        <v>0</v>
      </c>
      <c r="G176" s="89">
        <f t="shared" si="72"/>
        <v>0</v>
      </c>
      <c r="H176" s="316">
        <f t="shared" si="72"/>
        <v>0</v>
      </c>
    </row>
    <row r="177" spans="2:8" ht="27" customHeight="1">
      <c r="B177" s="92">
        <v>2451</v>
      </c>
      <c r="C177" s="93" t="s">
        <v>377</v>
      </c>
      <c r="D177" s="94"/>
      <c r="E177" s="94"/>
      <c r="F177" s="94"/>
      <c r="G177" s="94"/>
      <c r="H177" s="317"/>
    </row>
    <row r="178" spans="2:8" ht="27" customHeight="1">
      <c r="B178" s="87">
        <v>2460</v>
      </c>
      <c r="C178" s="91" t="s">
        <v>378</v>
      </c>
      <c r="D178" s="89">
        <f t="shared" ref="D178:H178" si="73">D179</f>
        <v>0</v>
      </c>
      <c r="E178" s="89">
        <f t="shared" si="73"/>
        <v>71314.84</v>
      </c>
      <c r="F178" s="89">
        <f t="shared" si="73"/>
        <v>0</v>
      </c>
      <c r="G178" s="89">
        <f t="shared" si="73"/>
        <v>0</v>
      </c>
      <c r="H178" s="316">
        <f t="shared" si="73"/>
        <v>0</v>
      </c>
    </row>
    <row r="179" spans="2:8" ht="27" customHeight="1">
      <c r="B179" s="92">
        <v>2461</v>
      </c>
      <c r="C179" s="93" t="s">
        <v>378</v>
      </c>
      <c r="D179" s="94"/>
      <c r="E179" s="94">
        <v>71314.84</v>
      </c>
      <c r="F179" s="94"/>
      <c r="G179" s="94"/>
      <c r="H179" s="317"/>
    </row>
    <row r="180" spans="2:8" ht="27" customHeight="1">
      <c r="B180" s="87">
        <v>2470</v>
      </c>
      <c r="C180" s="91" t="s">
        <v>379</v>
      </c>
      <c r="D180" s="89">
        <f t="shared" ref="D180:H180" si="74">D181</f>
        <v>0</v>
      </c>
      <c r="E180" s="89">
        <f t="shared" si="74"/>
        <v>0</v>
      </c>
      <c r="F180" s="89">
        <f t="shared" si="74"/>
        <v>0</v>
      </c>
      <c r="G180" s="89">
        <f t="shared" si="74"/>
        <v>0</v>
      </c>
      <c r="H180" s="316">
        <f t="shared" si="74"/>
        <v>0</v>
      </c>
    </row>
    <row r="181" spans="2:8" ht="27" customHeight="1">
      <c r="B181" s="92">
        <v>2471</v>
      </c>
      <c r="C181" s="93" t="s">
        <v>379</v>
      </c>
      <c r="D181" s="94"/>
      <c r="E181" s="94"/>
      <c r="F181" s="94"/>
      <c r="G181" s="94"/>
      <c r="H181" s="317"/>
    </row>
    <row r="182" spans="2:8" ht="27" customHeight="1">
      <c r="B182" s="87">
        <v>2480</v>
      </c>
      <c r="C182" s="91" t="s">
        <v>380</v>
      </c>
      <c r="D182" s="89">
        <f t="shared" ref="D182" si="75">D183+D184+D185</f>
        <v>0</v>
      </c>
      <c r="E182" s="89">
        <f t="shared" ref="E182:H182" si="76">E183+E184+E185</f>
        <v>0</v>
      </c>
      <c r="F182" s="89">
        <f t="shared" si="76"/>
        <v>0</v>
      </c>
      <c r="G182" s="89">
        <f t="shared" si="76"/>
        <v>0</v>
      </c>
      <c r="H182" s="316">
        <f t="shared" si="76"/>
        <v>0</v>
      </c>
    </row>
    <row r="183" spans="2:8" ht="27" customHeight="1">
      <c r="B183" s="92">
        <v>2481</v>
      </c>
      <c r="C183" s="93" t="s">
        <v>380</v>
      </c>
      <c r="D183" s="94"/>
      <c r="E183" s="94"/>
      <c r="F183" s="94"/>
      <c r="G183" s="94"/>
      <c r="H183" s="317"/>
    </row>
    <row r="184" spans="2:8" ht="27" customHeight="1">
      <c r="B184" s="92">
        <v>2482</v>
      </c>
      <c r="C184" s="93" t="s">
        <v>381</v>
      </c>
      <c r="D184" s="94"/>
      <c r="E184" s="94"/>
      <c r="F184" s="94"/>
      <c r="G184" s="94"/>
      <c r="H184" s="317"/>
    </row>
    <row r="185" spans="2:8" ht="27" customHeight="1">
      <c r="B185" s="92">
        <v>2483</v>
      </c>
      <c r="C185" s="93" t="s">
        <v>382</v>
      </c>
      <c r="D185" s="94"/>
      <c r="E185" s="94"/>
      <c r="F185" s="94"/>
      <c r="G185" s="94"/>
      <c r="H185" s="317"/>
    </row>
    <row r="186" spans="2:8" ht="27" customHeight="1">
      <c r="B186" s="87">
        <v>2490</v>
      </c>
      <c r="C186" s="91" t="s">
        <v>383</v>
      </c>
      <c r="D186" s="89">
        <f>SUM(D187:D188)</f>
        <v>0</v>
      </c>
      <c r="E186" s="89">
        <f t="shared" ref="E186:H186" si="77">SUM(E187:E188)</f>
        <v>2957</v>
      </c>
      <c r="F186" s="89">
        <f t="shared" si="77"/>
        <v>0</v>
      </c>
      <c r="G186" s="89">
        <f t="shared" si="77"/>
        <v>0</v>
      </c>
      <c r="H186" s="316">
        <f t="shared" si="77"/>
        <v>0</v>
      </c>
    </row>
    <row r="187" spans="2:8" ht="27" customHeight="1">
      <c r="B187" s="92">
        <v>2491</v>
      </c>
      <c r="C187" s="93" t="s">
        <v>384</v>
      </c>
      <c r="D187" s="94"/>
      <c r="E187" s="94">
        <v>2957</v>
      </c>
      <c r="F187" s="94"/>
      <c r="G187" s="94"/>
      <c r="H187" s="317"/>
    </row>
    <row r="188" spans="2:8" ht="27" customHeight="1">
      <c r="B188" s="92">
        <v>2492</v>
      </c>
      <c r="C188" s="93" t="s">
        <v>385</v>
      </c>
      <c r="D188" s="94"/>
      <c r="E188" s="94"/>
      <c r="F188" s="94"/>
      <c r="G188" s="94"/>
      <c r="H188" s="317"/>
    </row>
    <row r="189" spans="2:8" ht="27" customHeight="1">
      <c r="B189" s="87">
        <v>2500</v>
      </c>
      <c r="C189" s="99" t="s">
        <v>386</v>
      </c>
      <c r="D189" s="89">
        <f>D190+D192+D194+D196+D198+D200+D202</f>
        <v>0</v>
      </c>
      <c r="E189" s="89">
        <f t="shared" ref="E189:H189" si="78">E190+E192+E194+E196+E198+E200+E202</f>
        <v>69556.08</v>
      </c>
      <c r="F189" s="89">
        <f t="shared" si="78"/>
        <v>0</v>
      </c>
      <c r="G189" s="89">
        <f t="shared" si="78"/>
        <v>0</v>
      </c>
      <c r="H189" s="316">
        <f t="shared" si="78"/>
        <v>0</v>
      </c>
    </row>
    <row r="190" spans="2:8" ht="27" customHeight="1">
      <c r="B190" s="87">
        <v>2510</v>
      </c>
      <c r="C190" s="91" t="s">
        <v>387</v>
      </c>
      <c r="D190" s="89">
        <f t="shared" ref="D190:H190" si="79">D191</f>
        <v>0</v>
      </c>
      <c r="E190" s="89">
        <f t="shared" si="79"/>
        <v>0</v>
      </c>
      <c r="F190" s="89">
        <f t="shared" si="79"/>
        <v>0</v>
      </c>
      <c r="G190" s="89">
        <f t="shared" si="79"/>
        <v>0</v>
      </c>
      <c r="H190" s="316">
        <f t="shared" si="79"/>
        <v>0</v>
      </c>
    </row>
    <row r="191" spans="2:8" ht="27" customHeight="1">
      <c r="B191" s="92">
        <v>2511</v>
      </c>
      <c r="C191" s="93" t="s">
        <v>388</v>
      </c>
      <c r="D191" s="94"/>
      <c r="E191" s="94"/>
      <c r="F191" s="94"/>
      <c r="G191" s="94"/>
      <c r="H191" s="317"/>
    </row>
    <row r="192" spans="2:8" ht="27" customHeight="1">
      <c r="B192" s="87">
        <v>2520</v>
      </c>
      <c r="C192" s="91" t="s">
        <v>389</v>
      </c>
      <c r="D192" s="89">
        <f t="shared" ref="D192:H192" si="80">D193</f>
        <v>0</v>
      </c>
      <c r="E192" s="89">
        <f t="shared" si="80"/>
        <v>0</v>
      </c>
      <c r="F192" s="89">
        <f t="shared" si="80"/>
        <v>0</v>
      </c>
      <c r="G192" s="89">
        <f t="shared" si="80"/>
        <v>0</v>
      </c>
      <c r="H192" s="316">
        <f t="shared" si="80"/>
        <v>0</v>
      </c>
    </row>
    <row r="193" spans="2:8" ht="27" customHeight="1">
      <c r="B193" s="92">
        <v>2521</v>
      </c>
      <c r="C193" s="93" t="s">
        <v>390</v>
      </c>
      <c r="D193" s="94"/>
      <c r="E193" s="94"/>
      <c r="F193" s="94"/>
      <c r="G193" s="94"/>
      <c r="H193" s="317"/>
    </row>
    <row r="194" spans="2:8" ht="27" customHeight="1">
      <c r="B194" s="87">
        <v>2530</v>
      </c>
      <c r="C194" s="91" t="s">
        <v>391</v>
      </c>
      <c r="D194" s="89">
        <f t="shared" ref="D194:H194" si="81">D195</f>
        <v>0</v>
      </c>
      <c r="E194" s="89">
        <f t="shared" si="81"/>
        <v>0</v>
      </c>
      <c r="F194" s="89">
        <f t="shared" si="81"/>
        <v>0</v>
      </c>
      <c r="G194" s="89">
        <f t="shared" si="81"/>
        <v>0</v>
      </c>
      <c r="H194" s="316">
        <f t="shared" si="81"/>
        <v>0</v>
      </c>
    </row>
    <row r="195" spans="2:8" ht="27" customHeight="1">
      <c r="B195" s="92">
        <v>2531</v>
      </c>
      <c r="C195" s="93" t="s">
        <v>391</v>
      </c>
      <c r="D195" s="94"/>
      <c r="E195" s="94"/>
      <c r="F195" s="94"/>
      <c r="G195" s="94"/>
      <c r="H195" s="317"/>
    </row>
    <row r="196" spans="2:8" ht="27" customHeight="1">
      <c r="B196" s="87">
        <v>2540</v>
      </c>
      <c r="C196" s="91" t="s">
        <v>392</v>
      </c>
      <c r="D196" s="89">
        <f t="shared" ref="D196:H196" si="82">D197</f>
        <v>0</v>
      </c>
      <c r="E196" s="89">
        <f t="shared" si="82"/>
        <v>69556.08</v>
      </c>
      <c r="F196" s="89">
        <f t="shared" si="82"/>
        <v>0</v>
      </c>
      <c r="G196" s="89">
        <f t="shared" si="82"/>
        <v>0</v>
      </c>
      <c r="H196" s="316">
        <f t="shared" si="82"/>
        <v>0</v>
      </c>
    </row>
    <row r="197" spans="2:8" ht="27" customHeight="1">
      <c r="B197" s="92">
        <v>2541</v>
      </c>
      <c r="C197" s="93" t="s">
        <v>392</v>
      </c>
      <c r="D197" s="94"/>
      <c r="E197" s="94">
        <v>69556.08</v>
      </c>
      <c r="F197" s="94"/>
      <c r="G197" s="94"/>
      <c r="H197" s="317"/>
    </row>
    <row r="198" spans="2:8" ht="27" customHeight="1">
      <c r="B198" s="87">
        <v>2550</v>
      </c>
      <c r="C198" s="91" t="s">
        <v>393</v>
      </c>
      <c r="D198" s="89">
        <f t="shared" ref="D198:H198" si="83">D199</f>
        <v>0</v>
      </c>
      <c r="E198" s="89">
        <f t="shared" si="83"/>
        <v>0</v>
      </c>
      <c r="F198" s="89">
        <f t="shared" si="83"/>
        <v>0</v>
      </c>
      <c r="G198" s="89">
        <f t="shared" si="83"/>
        <v>0</v>
      </c>
      <c r="H198" s="316">
        <f t="shared" si="83"/>
        <v>0</v>
      </c>
    </row>
    <row r="199" spans="2:8" ht="27" customHeight="1">
      <c r="B199" s="92">
        <v>2551</v>
      </c>
      <c r="C199" s="93" t="s">
        <v>393</v>
      </c>
      <c r="D199" s="94"/>
      <c r="E199" s="94"/>
      <c r="F199" s="94"/>
      <c r="G199" s="94"/>
      <c r="H199" s="317"/>
    </row>
    <row r="200" spans="2:8" ht="27" customHeight="1">
      <c r="B200" s="87">
        <v>2560</v>
      </c>
      <c r="C200" s="91" t="s">
        <v>394</v>
      </c>
      <c r="D200" s="89">
        <f t="shared" ref="D200:H200" si="84">D201</f>
        <v>0</v>
      </c>
      <c r="E200" s="89">
        <f t="shared" si="84"/>
        <v>0</v>
      </c>
      <c r="F200" s="89">
        <f t="shared" si="84"/>
        <v>0</v>
      </c>
      <c r="G200" s="89">
        <f t="shared" si="84"/>
        <v>0</v>
      </c>
      <c r="H200" s="316">
        <f t="shared" si="84"/>
        <v>0</v>
      </c>
    </row>
    <row r="201" spans="2:8" ht="27" customHeight="1">
      <c r="B201" s="92">
        <v>2561</v>
      </c>
      <c r="C201" s="93" t="s">
        <v>394</v>
      </c>
      <c r="D201" s="94"/>
      <c r="E201" s="94"/>
      <c r="F201" s="94"/>
      <c r="G201" s="94"/>
      <c r="H201" s="317"/>
    </row>
    <row r="202" spans="2:8" ht="27" customHeight="1">
      <c r="B202" s="87">
        <v>2590</v>
      </c>
      <c r="C202" s="91" t="s">
        <v>395</v>
      </c>
      <c r="D202" s="89">
        <f t="shared" ref="D202:H202" si="85">D203</f>
        <v>0</v>
      </c>
      <c r="E202" s="89">
        <f t="shared" si="85"/>
        <v>0</v>
      </c>
      <c r="F202" s="89">
        <f t="shared" si="85"/>
        <v>0</v>
      </c>
      <c r="G202" s="89">
        <f t="shared" si="85"/>
        <v>0</v>
      </c>
      <c r="H202" s="316">
        <f t="shared" si="85"/>
        <v>0</v>
      </c>
    </row>
    <row r="203" spans="2:8" ht="27" customHeight="1">
      <c r="B203" s="92">
        <v>2591</v>
      </c>
      <c r="C203" s="93" t="s">
        <v>395</v>
      </c>
      <c r="D203" s="94"/>
      <c r="E203" s="94"/>
      <c r="F203" s="94"/>
      <c r="G203" s="94"/>
      <c r="H203" s="317"/>
    </row>
    <row r="204" spans="2:8" ht="27" customHeight="1">
      <c r="B204" s="87">
        <v>2600</v>
      </c>
      <c r="C204" s="99" t="s">
        <v>396</v>
      </c>
      <c r="D204" s="89">
        <f>D205+D207</f>
        <v>0</v>
      </c>
      <c r="E204" s="89">
        <f t="shared" ref="E204:H204" si="86">E205+E207</f>
        <v>439334.40000000002</v>
      </c>
      <c r="F204" s="89">
        <f t="shared" si="86"/>
        <v>0</v>
      </c>
      <c r="G204" s="89">
        <f t="shared" si="86"/>
        <v>0</v>
      </c>
      <c r="H204" s="316">
        <f t="shared" si="86"/>
        <v>0</v>
      </c>
    </row>
    <row r="205" spans="2:8" ht="27" customHeight="1">
      <c r="B205" s="87">
        <v>2610</v>
      </c>
      <c r="C205" s="91" t="s">
        <v>396</v>
      </c>
      <c r="D205" s="89">
        <f t="shared" ref="D205:H205" si="87">D206</f>
        <v>0</v>
      </c>
      <c r="E205" s="89">
        <f t="shared" si="87"/>
        <v>439334.40000000002</v>
      </c>
      <c r="F205" s="89">
        <f t="shared" si="87"/>
        <v>0</v>
      </c>
      <c r="G205" s="89">
        <f t="shared" si="87"/>
        <v>0</v>
      </c>
      <c r="H205" s="316">
        <f t="shared" si="87"/>
        <v>0</v>
      </c>
    </row>
    <row r="206" spans="2:8" ht="27" customHeight="1">
      <c r="B206" s="92">
        <v>2611</v>
      </c>
      <c r="C206" s="93" t="s">
        <v>396</v>
      </c>
      <c r="D206" s="94"/>
      <c r="E206" s="94">
        <v>439334.40000000002</v>
      </c>
      <c r="F206" s="94"/>
      <c r="G206" s="94"/>
      <c r="H206" s="317"/>
    </row>
    <row r="207" spans="2:8" ht="27" customHeight="1">
      <c r="B207" s="87">
        <v>2620</v>
      </c>
      <c r="C207" s="91" t="s">
        <v>397</v>
      </c>
      <c r="D207" s="89">
        <f t="shared" ref="D207:H207" si="88">D208</f>
        <v>0</v>
      </c>
      <c r="E207" s="89">
        <f t="shared" si="88"/>
        <v>0</v>
      </c>
      <c r="F207" s="89">
        <f t="shared" si="88"/>
        <v>0</v>
      </c>
      <c r="G207" s="89">
        <f t="shared" si="88"/>
        <v>0</v>
      </c>
      <c r="H207" s="316">
        <f t="shared" si="88"/>
        <v>0</v>
      </c>
    </row>
    <row r="208" spans="2:8" ht="27" customHeight="1">
      <c r="B208" s="92">
        <v>2621</v>
      </c>
      <c r="C208" s="93" t="s">
        <v>397</v>
      </c>
      <c r="D208" s="94"/>
      <c r="E208" s="94"/>
      <c r="F208" s="94"/>
      <c r="G208" s="94"/>
      <c r="H208" s="317"/>
    </row>
    <row r="209" spans="2:8" ht="27" customHeight="1">
      <c r="B209" s="87">
        <v>2700</v>
      </c>
      <c r="C209" s="99" t="s">
        <v>398</v>
      </c>
      <c r="D209" s="89">
        <f>+D210+D212+D214+D216+D218</f>
        <v>0</v>
      </c>
      <c r="E209" s="89">
        <f t="shared" ref="E209:H209" si="89">+E210+E212+E214+E216+E218</f>
        <v>-8280</v>
      </c>
      <c r="F209" s="89">
        <f t="shared" si="89"/>
        <v>0</v>
      </c>
      <c r="G209" s="89">
        <f t="shared" si="89"/>
        <v>0</v>
      </c>
      <c r="H209" s="316">
        <f t="shared" si="89"/>
        <v>0</v>
      </c>
    </row>
    <row r="210" spans="2:8" ht="27" customHeight="1">
      <c r="B210" s="87">
        <v>2710</v>
      </c>
      <c r="C210" s="91" t="s">
        <v>399</v>
      </c>
      <c r="D210" s="89">
        <f>+D211</f>
        <v>0</v>
      </c>
      <c r="E210" s="89">
        <f t="shared" ref="E210:H210" si="90">+E211</f>
        <v>-8280</v>
      </c>
      <c r="F210" s="89">
        <f t="shared" si="90"/>
        <v>0</v>
      </c>
      <c r="G210" s="89">
        <f t="shared" si="90"/>
        <v>0</v>
      </c>
      <c r="H210" s="316">
        <f t="shared" si="90"/>
        <v>0</v>
      </c>
    </row>
    <row r="211" spans="2:8" ht="27" customHeight="1">
      <c r="B211" s="92">
        <v>2711</v>
      </c>
      <c r="C211" s="93" t="s">
        <v>399</v>
      </c>
      <c r="D211" s="94"/>
      <c r="E211" s="94">
        <v>-8280</v>
      </c>
      <c r="F211" s="94"/>
      <c r="G211" s="94"/>
      <c r="H211" s="317"/>
    </row>
    <row r="212" spans="2:8" ht="27" customHeight="1">
      <c r="B212" s="87">
        <v>2720</v>
      </c>
      <c r="C212" s="91" t="s">
        <v>400</v>
      </c>
      <c r="D212" s="89">
        <f t="shared" ref="D212:H212" si="91">D213</f>
        <v>0</v>
      </c>
      <c r="E212" s="89">
        <f t="shared" si="91"/>
        <v>0</v>
      </c>
      <c r="F212" s="89">
        <f t="shared" si="91"/>
        <v>0</v>
      </c>
      <c r="G212" s="89">
        <f t="shared" si="91"/>
        <v>0</v>
      </c>
      <c r="H212" s="316">
        <f t="shared" si="91"/>
        <v>0</v>
      </c>
    </row>
    <row r="213" spans="2:8" ht="27" customHeight="1">
      <c r="B213" s="92">
        <v>2721</v>
      </c>
      <c r="C213" s="93" t="s">
        <v>400</v>
      </c>
      <c r="D213" s="94"/>
      <c r="E213" s="94"/>
      <c r="F213" s="94"/>
      <c r="G213" s="94"/>
      <c r="H213" s="317"/>
    </row>
    <row r="214" spans="2:8" ht="27" customHeight="1">
      <c r="B214" s="87">
        <v>2730</v>
      </c>
      <c r="C214" s="91" t="s">
        <v>401</v>
      </c>
      <c r="D214" s="89">
        <f t="shared" ref="D214:H214" si="92">D215</f>
        <v>0</v>
      </c>
      <c r="E214" s="89">
        <f t="shared" si="92"/>
        <v>0</v>
      </c>
      <c r="F214" s="89">
        <f t="shared" si="92"/>
        <v>0</v>
      </c>
      <c r="G214" s="89">
        <f t="shared" si="92"/>
        <v>0</v>
      </c>
      <c r="H214" s="316">
        <f t="shared" si="92"/>
        <v>0</v>
      </c>
    </row>
    <row r="215" spans="2:8" ht="27" customHeight="1">
      <c r="B215" s="92">
        <v>2731</v>
      </c>
      <c r="C215" s="93" t="s">
        <v>401</v>
      </c>
      <c r="D215" s="94"/>
      <c r="E215" s="94"/>
      <c r="F215" s="94"/>
      <c r="G215" s="94"/>
      <c r="H215" s="317"/>
    </row>
    <row r="216" spans="2:8" ht="27" customHeight="1">
      <c r="B216" s="87">
        <v>2740</v>
      </c>
      <c r="C216" s="91" t="s">
        <v>402</v>
      </c>
      <c r="D216" s="89">
        <f t="shared" ref="D216:H216" si="93">D217</f>
        <v>0</v>
      </c>
      <c r="E216" s="89">
        <f t="shared" si="93"/>
        <v>0</v>
      </c>
      <c r="F216" s="89">
        <f t="shared" si="93"/>
        <v>0</v>
      </c>
      <c r="G216" s="89">
        <f t="shared" si="93"/>
        <v>0</v>
      </c>
      <c r="H216" s="316">
        <f t="shared" si="93"/>
        <v>0</v>
      </c>
    </row>
    <row r="217" spans="2:8" ht="27" customHeight="1">
      <c r="B217" s="92">
        <v>2741</v>
      </c>
      <c r="C217" s="93" t="s">
        <v>402</v>
      </c>
      <c r="D217" s="94"/>
      <c r="E217" s="94"/>
      <c r="F217" s="94"/>
      <c r="G217" s="94"/>
      <c r="H217" s="317"/>
    </row>
    <row r="218" spans="2:8" ht="27" customHeight="1">
      <c r="B218" s="87">
        <v>2750</v>
      </c>
      <c r="C218" s="91" t="s">
        <v>403</v>
      </c>
      <c r="D218" s="89">
        <f t="shared" ref="D218:H218" si="94">D219</f>
        <v>0</v>
      </c>
      <c r="E218" s="89">
        <f t="shared" si="94"/>
        <v>0</v>
      </c>
      <c r="F218" s="89">
        <f t="shared" si="94"/>
        <v>0</v>
      </c>
      <c r="G218" s="89">
        <f t="shared" si="94"/>
        <v>0</v>
      </c>
      <c r="H218" s="316">
        <f t="shared" si="94"/>
        <v>0</v>
      </c>
    </row>
    <row r="219" spans="2:8" ht="27" customHeight="1">
      <c r="B219" s="92">
        <v>2751</v>
      </c>
      <c r="C219" s="93" t="s">
        <v>404</v>
      </c>
      <c r="D219" s="94"/>
      <c r="E219" s="94"/>
      <c r="F219" s="94"/>
      <c r="G219" s="94"/>
      <c r="H219" s="317"/>
    </row>
    <row r="220" spans="2:8" ht="27" customHeight="1">
      <c r="B220" s="87">
        <v>2800</v>
      </c>
      <c r="C220" s="99" t="s">
        <v>405</v>
      </c>
      <c r="D220" s="89">
        <f>D221+D223+D225</f>
        <v>0</v>
      </c>
      <c r="E220" s="89">
        <f t="shared" ref="E220:H220" si="95">E221+E223+E225</f>
        <v>0</v>
      </c>
      <c r="F220" s="89">
        <f t="shared" si="95"/>
        <v>0</v>
      </c>
      <c r="G220" s="89">
        <f t="shared" si="95"/>
        <v>0</v>
      </c>
      <c r="H220" s="316">
        <f t="shared" si="95"/>
        <v>0</v>
      </c>
    </row>
    <row r="221" spans="2:8" ht="27" customHeight="1">
      <c r="B221" s="87">
        <v>2810</v>
      </c>
      <c r="C221" s="91" t="s">
        <v>406</v>
      </c>
      <c r="D221" s="89">
        <f t="shared" ref="D221:H221" si="96">D222</f>
        <v>0</v>
      </c>
      <c r="E221" s="89">
        <f t="shared" si="96"/>
        <v>0</v>
      </c>
      <c r="F221" s="89">
        <f t="shared" si="96"/>
        <v>0</v>
      </c>
      <c r="G221" s="89">
        <f t="shared" si="96"/>
        <v>0</v>
      </c>
      <c r="H221" s="316">
        <f t="shared" si="96"/>
        <v>0</v>
      </c>
    </row>
    <row r="222" spans="2:8" ht="27" customHeight="1">
      <c r="B222" s="92">
        <v>2811</v>
      </c>
      <c r="C222" s="93" t="s">
        <v>406</v>
      </c>
      <c r="D222" s="94"/>
      <c r="E222" s="94"/>
      <c r="F222" s="94"/>
      <c r="G222" s="94"/>
      <c r="H222" s="317"/>
    </row>
    <row r="223" spans="2:8" ht="27" customHeight="1">
      <c r="B223" s="87">
        <v>2820</v>
      </c>
      <c r="C223" s="91" t="s">
        <v>407</v>
      </c>
      <c r="D223" s="89">
        <f t="shared" ref="D223:H223" si="97">D224</f>
        <v>0</v>
      </c>
      <c r="E223" s="89">
        <f t="shared" si="97"/>
        <v>0</v>
      </c>
      <c r="F223" s="89">
        <f t="shared" si="97"/>
        <v>0</v>
      </c>
      <c r="G223" s="89">
        <f t="shared" si="97"/>
        <v>0</v>
      </c>
      <c r="H223" s="316">
        <f t="shared" si="97"/>
        <v>0</v>
      </c>
    </row>
    <row r="224" spans="2:8" s="106" customFormat="1" ht="27" customHeight="1">
      <c r="B224" s="92">
        <v>2821</v>
      </c>
      <c r="C224" s="93" t="s">
        <v>408</v>
      </c>
      <c r="D224" s="94"/>
      <c r="E224" s="94"/>
      <c r="F224" s="94"/>
      <c r="G224" s="94"/>
      <c r="H224" s="317"/>
    </row>
    <row r="225" spans="2:8" s="106" customFormat="1" ht="27" customHeight="1">
      <c r="B225" s="87">
        <v>2830</v>
      </c>
      <c r="C225" s="91" t="s">
        <v>409</v>
      </c>
      <c r="D225" s="89">
        <f t="shared" ref="D225:H225" si="98">D226</f>
        <v>0</v>
      </c>
      <c r="E225" s="89">
        <f t="shared" si="98"/>
        <v>0</v>
      </c>
      <c r="F225" s="89">
        <f t="shared" si="98"/>
        <v>0</v>
      </c>
      <c r="G225" s="89">
        <f t="shared" si="98"/>
        <v>0</v>
      </c>
      <c r="H225" s="316">
        <f t="shared" si="98"/>
        <v>0</v>
      </c>
    </row>
    <row r="226" spans="2:8" s="106" customFormat="1" ht="27" customHeight="1">
      <c r="B226" s="92">
        <v>2831</v>
      </c>
      <c r="C226" s="93" t="s">
        <v>410</v>
      </c>
      <c r="D226" s="94"/>
      <c r="E226" s="94"/>
      <c r="F226" s="94"/>
      <c r="G226" s="94"/>
      <c r="H226" s="317"/>
    </row>
    <row r="227" spans="2:8" ht="27" customHeight="1">
      <c r="B227" s="87">
        <v>2900</v>
      </c>
      <c r="C227" s="99" t="s">
        <v>411</v>
      </c>
      <c r="D227" s="89">
        <f>D228+D230+D232+D234+D236+D238+D240+D243+D245</f>
        <v>0</v>
      </c>
      <c r="E227" s="89">
        <f t="shared" ref="E227:H227" si="99">E228+E230+E232+E234+E236+E238+E240+E243+E245</f>
        <v>11623.91</v>
      </c>
      <c r="F227" s="89">
        <f t="shared" si="99"/>
        <v>0</v>
      </c>
      <c r="G227" s="89">
        <f t="shared" si="99"/>
        <v>0</v>
      </c>
      <c r="H227" s="316">
        <f t="shared" si="99"/>
        <v>0</v>
      </c>
    </row>
    <row r="228" spans="2:8" ht="27" customHeight="1">
      <c r="B228" s="87">
        <v>2910</v>
      </c>
      <c r="C228" s="91" t="s">
        <v>412</v>
      </c>
      <c r="D228" s="89">
        <f t="shared" ref="D228:H228" si="100">D229</f>
        <v>0</v>
      </c>
      <c r="E228" s="89">
        <f t="shared" si="100"/>
        <v>0</v>
      </c>
      <c r="F228" s="89">
        <f t="shared" si="100"/>
        <v>0</v>
      </c>
      <c r="G228" s="89">
        <f t="shared" si="100"/>
        <v>0</v>
      </c>
      <c r="H228" s="316">
        <f t="shared" si="100"/>
        <v>0</v>
      </c>
    </row>
    <row r="229" spans="2:8" ht="27" customHeight="1">
      <c r="B229" s="92">
        <v>2911</v>
      </c>
      <c r="C229" s="93" t="s">
        <v>413</v>
      </c>
      <c r="D229" s="94"/>
      <c r="E229" s="94"/>
      <c r="F229" s="94"/>
      <c r="G229" s="94"/>
      <c r="H229" s="317"/>
    </row>
    <row r="230" spans="2:8" ht="27" customHeight="1">
      <c r="B230" s="87">
        <v>2920</v>
      </c>
      <c r="C230" s="91" t="s">
        <v>414</v>
      </c>
      <c r="D230" s="89">
        <f t="shared" ref="D230:H230" si="101">D231</f>
        <v>0</v>
      </c>
      <c r="E230" s="89">
        <f t="shared" si="101"/>
        <v>0</v>
      </c>
      <c r="F230" s="89">
        <f t="shared" si="101"/>
        <v>0</v>
      </c>
      <c r="G230" s="89">
        <f t="shared" si="101"/>
        <v>0</v>
      </c>
      <c r="H230" s="316">
        <f t="shared" si="101"/>
        <v>0</v>
      </c>
    </row>
    <row r="231" spans="2:8" ht="27" customHeight="1">
      <c r="B231" s="92">
        <v>2921</v>
      </c>
      <c r="C231" s="93" t="s">
        <v>414</v>
      </c>
      <c r="D231" s="94"/>
      <c r="E231" s="94"/>
      <c r="F231" s="94"/>
      <c r="G231" s="94"/>
      <c r="H231" s="317"/>
    </row>
    <row r="232" spans="2:8" ht="27" customHeight="1">
      <c r="B232" s="87">
        <v>2930</v>
      </c>
      <c r="C232" s="91" t="s">
        <v>415</v>
      </c>
      <c r="D232" s="89">
        <f t="shared" ref="D232:H232" si="102">D233</f>
        <v>0</v>
      </c>
      <c r="E232" s="89">
        <f t="shared" si="102"/>
        <v>0</v>
      </c>
      <c r="F232" s="89">
        <f t="shared" si="102"/>
        <v>0</v>
      </c>
      <c r="G232" s="89">
        <f t="shared" si="102"/>
        <v>0</v>
      </c>
      <c r="H232" s="316">
        <f t="shared" si="102"/>
        <v>0</v>
      </c>
    </row>
    <row r="233" spans="2:8" ht="27" customHeight="1">
      <c r="B233" s="92">
        <v>2931</v>
      </c>
      <c r="C233" s="93" t="s">
        <v>415</v>
      </c>
      <c r="D233" s="94"/>
      <c r="E233" s="94"/>
      <c r="F233" s="94"/>
      <c r="G233" s="94"/>
      <c r="H233" s="317"/>
    </row>
    <row r="234" spans="2:8" ht="27" customHeight="1">
      <c r="B234" s="87">
        <v>2940</v>
      </c>
      <c r="C234" s="91" t="s">
        <v>416</v>
      </c>
      <c r="D234" s="89">
        <f t="shared" ref="D234:H234" si="103">D235</f>
        <v>0</v>
      </c>
      <c r="E234" s="89">
        <f t="shared" si="103"/>
        <v>10512.32</v>
      </c>
      <c r="F234" s="89">
        <f t="shared" si="103"/>
        <v>0</v>
      </c>
      <c r="G234" s="89">
        <f t="shared" si="103"/>
        <v>0</v>
      </c>
      <c r="H234" s="316">
        <f t="shared" si="103"/>
        <v>0</v>
      </c>
    </row>
    <row r="235" spans="2:8" ht="27" customHeight="1">
      <c r="B235" s="92">
        <v>2941</v>
      </c>
      <c r="C235" s="93" t="s">
        <v>417</v>
      </c>
      <c r="D235" s="94"/>
      <c r="E235" s="94">
        <v>10512.32</v>
      </c>
      <c r="F235" s="94"/>
      <c r="G235" s="94"/>
      <c r="H235" s="317"/>
    </row>
    <row r="236" spans="2:8" ht="27" customHeight="1">
      <c r="B236" s="87">
        <v>2950</v>
      </c>
      <c r="C236" s="91" t="s">
        <v>418</v>
      </c>
      <c r="D236" s="89">
        <f t="shared" ref="D236:H236" si="104">D237</f>
        <v>0</v>
      </c>
      <c r="E236" s="89">
        <f t="shared" si="104"/>
        <v>0</v>
      </c>
      <c r="F236" s="89">
        <f t="shared" si="104"/>
        <v>0</v>
      </c>
      <c r="G236" s="89">
        <f t="shared" si="104"/>
        <v>0</v>
      </c>
      <c r="H236" s="316">
        <f t="shared" si="104"/>
        <v>0</v>
      </c>
    </row>
    <row r="237" spans="2:8" ht="27" customHeight="1">
      <c r="B237" s="92">
        <v>2951</v>
      </c>
      <c r="C237" s="93" t="s">
        <v>418</v>
      </c>
      <c r="D237" s="94"/>
      <c r="E237" s="94"/>
      <c r="F237" s="94"/>
      <c r="G237" s="94"/>
      <c r="H237" s="317"/>
    </row>
    <row r="238" spans="2:8" ht="27" customHeight="1">
      <c r="B238" s="87">
        <v>2960</v>
      </c>
      <c r="C238" s="91" t="s">
        <v>419</v>
      </c>
      <c r="D238" s="89">
        <f t="shared" ref="D238:H238" si="105">D239</f>
        <v>0</v>
      </c>
      <c r="E238" s="89">
        <f t="shared" si="105"/>
        <v>0</v>
      </c>
      <c r="F238" s="89">
        <f t="shared" si="105"/>
        <v>0</v>
      </c>
      <c r="G238" s="89">
        <f t="shared" si="105"/>
        <v>0</v>
      </c>
      <c r="H238" s="316">
        <f t="shared" si="105"/>
        <v>0</v>
      </c>
    </row>
    <row r="239" spans="2:8" ht="27" customHeight="1">
      <c r="B239" s="92">
        <v>2961</v>
      </c>
      <c r="C239" s="93" t="s">
        <v>419</v>
      </c>
      <c r="D239" s="94"/>
      <c r="E239" s="94"/>
      <c r="F239" s="94"/>
      <c r="G239" s="94"/>
      <c r="H239" s="317"/>
    </row>
    <row r="240" spans="2:8" ht="27" customHeight="1">
      <c r="B240" s="87">
        <v>2970</v>
      </c>
      <c r="C240" s="91" t="s">
        <v>420</v>
      </c>
      <c r="D240" s="89">
        <f>SUM(D241:D242)</f>
        <v>0</v>
      </c>
      <c r="E240" s="89">
        <f t="shared" ref="E240:H240" si="106">SUM(E241:E242)</f>
        <v>0</v>
      </c>
      <c r="F240" s="89">
        <f t="shared" si="106"/>
        <v>0</v>
      </c>
      <c r="G240" s="89">
        <f t="shared" si="106"/>
        <v>0</v>
      </c>
      <c r="H240" s="316">
        <f t="shared" si="106"/>
        <v>0</v>
      </c>
    </row>
    <row r="241" spans="2:8" ht="27" customHeight="1">
      <c r="B241" s="92">
        <v>2971</v>
      </c>
      <c r="C241" s="93" t="s">
        <v>421</v>
      </c>
      <c r="D241" s="94"/>
      <c r="E241" s="94"/>
      <c r="F241" s="94"/>
      <c r="G241" s="94"/>
      <c r="H241" s="317"/>
    </row>
    <row r="242" spans="2:8" ht="27" customHeight="1">
      <c r="B242" s="92">
        <v>2972</v>
      </c>
      <c r="C242" s="93" t="s">
        <v>422</v>
      </c>
      <c r="D242" s="94"/>
      <c r="E242" s="94"/>
      <c r="F242" s="94"/>
      <c r="G242" s="94"/>
      <c r="H242" s="317"/>
    </row>
    <row r="243" spans="2:8" ht="27" customHeight="1">
      <c r="B243" s="87">
        <v>2980</v>
      </c>
      <c r="C243" s="91" t="s">
        <v>423</v>
      </c>
      <c r="D243" s="89">
        <f t="shared" ref="D243:H243" si="107">D244</f>
        <v>0</v>
      </c>
      <c r="E243" s="89">
        <f t="shared" si="107"/>
        <v>0</v>
      </c>
      <c r="F243" s="89">
        <f t="shared" si="107"/>
        <v>0</v>
      </c>
      <c r="G243" s="89">
        <f t="shared" si="107"/>
        <v>0</v>
      </c>
      <c r="H243" s="316">
        <f t="shared" si="107"/>
        <v>0</v>
      </c>
    </row>
    <row r="244" spans="2:8" ht="27" customHeight="1">
      <c r="B244" s="92">
        <v>2981</v>
      </c>
      <c r="C244" s="93" t="s">
        <v>423</v>
      </c>
      <c r="D244" s="94"/>
      <c r="E244" s="94"/>
      <c r="F244" s="94"/>
      <c r="G244" s="94"/>
      <c r="H244" s="317"/>
    </row>
    <row r="245" spans="2:8" ht="27" customHeight="1">
      <c r="B245" s="87">
        <v>2990</v>
      </c>
      <c r="C245" s="91" t="s">
        <v>424</v>
      </c>
      <c r="D245" s="89">
        <f t="shared" ref="D245" si="108">D246+D247</f>
        <v>0</v>
      </c>
      <c r="E245" s="89">
        <f t="shared" ref="E245:H245" si="109">E246+E247</f>
        <v>1111.5899999999999</v>
      </c>
      <c r="F245" s="89">
        <f t="shared" si="109"/>
        <v>0</v>
      </c>
      <c r="G245" s="89">
        <f t="shared" si="109"/>
        <v>0</v>
      </c>
      <c r="H245" s="316">
        <f t="shared" si="109"/>
        <v>0</v>
      </c>
    </row>
    <row r="246" spans="2:8" ht="27" customHeight="1">
      <c r="B246" s="92">
        <v>2991</v>
      </c>
      <c r="C246" s="93" t="s">
        <v>425</v>
      </c>
      <c r="D246" s="94"/>
      <c r="E246" s="94"/>
      <c r="F246" s="94"/>
      <c r="G246" s="94"/>
      <c r="H246" s="317"/>
    </row>
    <row r="247" spans="2:8" ht="27" customHeight="1">
      <c r="B247" s="92">
        <v>2992</v>
      </c>
      <c r="C247" s="93" t="s">
        <v>426</v>
      </c>
      <c r="D247" s="94"/>
      <c r="E247" s="94">
        <v>1111.5899999999999</v>
      </c>
      <c r="F247" s="94"/>
      <c r="G247" s="94"/>
      <c r="H247" s="317"/>
    </row>
    <row r="248" spans="2:8" ht="27" customHeight="1">
      <c r="B248" s="87" t="s">
        <v>1109</v>
      </c>
      <c r="C248" s="104"/>
      <c r="D248" s="89">
        <f t="shared" ref="D248" si="110">+D121+D140+D148+D167+D189+D204+D209+D220+D227</f>
        <v>0</v>
      </c>
      <c r="E248" s="89">
        <f t="shared" ref="E248:H248" si="111">+E121+E140+E148+E167+E189+E204+E209+E220+E227</f>
        <v>1359482.5799999998</v>
      </c>
      <c r="F248" s="89">
        <f t="shared" si="111"/>
        <v>0</v>
      </c>
      <c r="G248" s="89">
        <f t="shared" si="111"/>
        <v>0</v>
      </c>
      <c r="H248" s="316">
        <f t="shared" si="111"/>
        <v>0</v>
      </c>
    </row>
    <row r="249" spans="2:8" ht="27" customHeight="1">
      <c r="B249" s="87">
        <v>3000</v>
      </c>
      <c r="C249" s="99" t="s">
        <v>15</v>
      </c>
      <c r="D249" s="89">
        <f>+D250+D273+D292+D313+D332+D353+D369+D392+D404</f>
        <v>0</v>
      </c>
      <c r="E249" s="89">
        <f t="shared" ref="E249:H249" si="112">+E250+E273+E292+E313+E332+E353+E369+E392+E404</f>
        <v>1637999.89</v>
      </c>
      <c r="F249" s="89">
        <f t="shared" si="112"/>
        <v>0</v>
      </c>
      <c r="G249" s="89">
        <f t="shared" si="112"/>
        <v>0</v>
      </c>
      <c r="H249" s="316">
        <f t="shared" si="112"/>
        <v>0</v>
      </c>
    </row>
    <row r="250" spans="2:8" ht="27" customHeight="1">
      <c r="B250" s="87">
        <v>3100</v>
      </c>
      <c r="C250" s="107" t="s">
        <v>427</v>
      </c>
      <c r="D250" s="89">
        <f t="shared" ref="D250" si="113">D251+D254+D256+D259+D261+D263+D266+D268+D270</f>
        <v>0</v>
      </c>
      <c r="E250" s="89">
        <f t="shared" ref="E250:H250" si="114">E251+E254+E256+E259+E261+E263+E266+E268+E270</f>
        <v>59071</v>
      </c>
      <c r="F250" s="89">
        <f t="shared" si="114"/>
        <v>0</v>
      </c>
      <c r="G250" s="89">
        <f t="shared" si="114"/>
        <v>0</v>
      </c>
      <c r="H250" s="316">
        <f t="shared" si="114"/>
        <v>0</v>
      </c>
    </row>
    <row r="251" spans="2:8" ht="27" customHeight="1">
      <c r="B251" s="87">
        <v>3110</v>
      </c>
      <c r="C251" s="105" t="s">
        <v>428</v>
      </c>
      <c r="D251" s="89">
        <f t="shared" ref="D251" si="115">D252+D253</f>
        <v>0</v>
      </c>
      <c r="E251" s="89">
        <f t="shared" ref="E251:H251" si="116">E252+E253</f>
        <v>25641</v>
      </c>
      <c r="F251" s="89">
        <f t="shared" si="116"/>
        <v>0</v>
      </c>
      <c r="G251" s="89">
        <f t="shared" si="116"/>
        <v>0</v>
      </c>
      <c r="H251" s="316">
        <f t="shared" si="116"/>
        <v>0</v>
      </c>
    </row>
    <row r="252" spans="2:8" ht="27" customHeight="1">
      <c r="B252" s="92">
        <v>3111</v>
      </c>
      <c r="C252" s="93" t="s">
        <v>429</v>
      </c>
      <c r="D252" s="94"/>
      <c r="E252" s="94">
        <v>25641</v>
      </c>
      <c r="F252" s="94"/>
      <c r="G252" s="94"/>
      <c r="H252" s="317"/>
    </row>
    <row r="253" spans="2:8" ht="27" customHeight="1">
      <c r="B253" s="92">
        <v>3112</v>
      </c>
      <c r="C253" s="93" t="s">
        <v>430</v>
      </c>
      <c r="D253" s="94"/>
      <c r="E253" s="94"/>
      <c r="F253" s="94"/>
      <c r="G253" s="94"/>
      <c r="H253" s="317"/>
    </row>
    <row r="254" spans="2:8" ht="27" customHeight="1">
      <c r="B254" s="87">
        <v>3120</v>
      </c>
      <c r="C254" s="91" t="s">
        <v>431</v>
      </c>
      <c r="D254" s="89">
        <f t="shared" ref="D254:H254" si="117">D255</f>
        <v>0</v>
      </c>
      <c r="E254" s="89">
        <f t="shared" si="117"/>
        <v>0</v>
      </c>
      <c r="F254" s="89">
        <f t="shared" si="117"/>
        <v>0</v>
      </c>
      <c r="G254" s="89">
        <f t="shared" si="117"/>
        <v>0</v>
      </c>
      <c r="H254" s="316">
        <f t="shared" si="117"/>
        <v>0</v>
      </c>
    </row>
    <row r="255" spans="2:8" ht="27" customHeight="1">
      <c r="B255" s="92">
        <v>3121</v>
      </c>
      <c r="C255" s="93" t="s">
        <v>431</v>
      </c>
      <c r="D255" s="94"/>
      <c r="E255" s="94"/>
      <c r="F255" s="94"/>
      <c r="G255" s="94"/>
      <c r="H255" s="317"/>
    </row>
    <row r="256" spans="2:8" ht="27" customHeight="1">
      <c r="B256" s="87">
        <v>3130</v>
      </c>
      <c r="C256" s="91" t="s">
        <v>432</v>
      </c>
      <c r="D256" s="89">
        <f t="shared" ref="D256" si="118">D257+D258</f>
        <v>0</v>
      </c>
      <c r="E256" s="89">
        <f t="shared" ref="E256:H256" si="119">E257+E258</f>
        <v>0</v>
      </c>
      <c r="F256" s="89">
        <f t="shared" si="119"/>
        <v>0</v>
      </c>
      <c r="G256" s="89">
        <f t="shared" si="119"/>
        <v>0</v>
      </c>
      <c r="H256" s="316">
        <f t="shared" si="119"/>
        <v>0</v>
      </c>
    </row>
    <row r="257" spans="2:8" ht="27" customHeight="1">
      <c r="B257" s="92">
        <v>3131</v>
      </c>
      <c r="C257" s="93" t="s">
        <v>433</v>
      </c>
      <c r="D257" s="94"/>
      <c r="E257" s="94"/>
      <c r="F257" s="94"/>
      <c r="G257" s="94"/>
      <c r="H257" s="317"/>
    </row>
    <row r="258" spans="2:8" ht="27" customHeight="1">
      <c r="B258" s="92">
        <v>3132</v>
      </c>
      <c r="C258" s="93" t="s">
        <v>434</v>
      </c>
      <c r="D258" s="94"/>
      <c r="E258" s="94"/>
      <c r="F258" s="94"/>
      <c r="G258" s="94"/>
      <c r="H258" s="317"/>
    </row>
    <row r="259" spans="2:8" ht="27" customHeight="1">
      <c r="B259" s="87">
        <v>3140</v>
      </c>
      <c r="C259" s="91" t="s">
        <v>435</v>
      </c>
      <c r="D259" s="89">
        <f t="shared" ref="D259:H259" si="120">D260</f>
        <v>0</v>
      </c>
      <c r="E259" s="89">
        <f t="shared" si="120"/>
        <v>27577</v>
      </c>
      <c r="F259" s="89">
        <f t="shared" si="120"/>
        <v>0</v>
      </c>
      <c r="G259" s="89">
        <f t="shared" si="120"/>
        <v>0</v>
      </c>
      <c r="H259" s="316">
        <f t="shared" si="120"/>
        <v>0</v>
      </c>
    </row>
    <row r="260" spans="2:8" ht="27" customHeight="1">
      <c r="B260" s="92">
        <v>3141</v>
      </c>
      <c r="C260" s="93" t="s">
        <v>436</v>
      </c>
      <c r="D260" s="94"/>
      <c r="E260" s="94">
        <v>27577</v>
      </c>
      <c r="F260" s="94"/>
      <c r="G260" s="94"/>
      <c r="H260" s="317"/>
    </row>
    <row r="261" spans="2:8" ht="27" customHeight="1">
      <c r="B261" s="87">
        <v>3150</v>
      </c>
      <c r="C261" s="91" t="s">
        <v>437</v>
      </c>
      <c r="D261" s="89">
        <f t="shared" ref="D261:H261" si="121">D262</f>
        <v>0</v>
      </c>
      <c r="E261" s="89">
        <f t="shared" si="121"/>
        <v>0</v>
      </c>
      <c r="F261" s="89">
        <f t="shared" si="121"/>
        <v>0</v>
      </c>
      <c r="G261" s="89">
        <f t="shared" si="121"/>
        <v>0</v>
      </c>
      <c r="H261" s="316">
        <f t="shared" si="121"/>
        <v>0</v>
      </c>
    </row>
    <row r="262" spans="2:8" ht="27" customHeight="1">
      <c r="B262" s="92">
        <v>3151</v>
      </c>
      <c r="C262" s="93" t="s">
        <v>438</v>
      </c>
      <c r="D262" s="94"/>
      <c r="E262" s="94"/>
      <c r="F262" s="94"/>
      <c r="G262" s="94"/>
      <c r="H262" s="317"/>
    </row>
    <row r="263" spans="2:8" ht="27" customHeight="1">
      <c r="B263" s="87">
        <v>3160</v>
      </c>
      <c r="C263" s="91" t="s">
        <v>439</v>
      </c>
      <c r="D263" s="89">
        <f t="shared" ref="D263" si="122">D264+D265</f>
        <v>0</v>
      </c>
      <c r="E263" s="89">
        <f t="shared" ref="E263:H263" si="123">E264+E265</f>
        <v>0</v>
      </c>
      <c r="F263" s="89">
        <f t="shared" si="123"/>
        <v>0</v>
      </c>
      <c r="G263" s="89">
        <f t="shared" si="123"/>
        <v>0</v>
      </c>
      <c r="H263" s="316">
        <f t="shared" si="123"/>
        <v>0</v>
      </c>
    </row>
    <row r="264" spans="2:8" ht="27" customHeight="1">
      <c r="B264" s="92">
        <v>3161</v>
      </c>
      <c r="C264" s="93" t="s">
        <v>440</v>
      </c>
      <c r="D264" s="94"/>
      <c r="E264" s="94"/>
      <c r="F264" s="94"/>
      <c r="G264" s="94"/>
      <c r="H264" s="317"/>
    </row>
    <row r="265" spans="2:8" ht="27" customHeight="1">
      <c r="B265" s="92">
        <v>3162</v>
      </c>
      <c r="C265" s="93" t="s">
        <v>441</v>
      </c>
      <c r="D265" s="94"/>
      <c r="E265" s="94"/>
      <c r="F265" s="94"/>
      <c r="G265" s="94"/>
      <c r="H265" s="317"/>
    </row>
    <row r="266" spans="2:8" ht="27" customHeight="1">
      <c r="B266" s="87">
        <v>3170</v>
      </c>
      <c r="C266" s="91" t="s">
        <v>442</v>
      </c>
      <c r="D266" s="89">
        <f t="shared" ref="D266:H266" si="124">D267</f>
        <v>0</v>
      </c>
      <c r="E266" s="89">
        <f t="shared" si="124"/>
        <v>5853</v>
      </c>
      <c r="F266" s="89">
        <f t="shared" si="124"/>
        <v>0</v>
      </c>
      <c r="G266" s="89">
        <f t="shared" si="124"/>
        <v>0</v>
      </c>
      <c r="H266" s="316">
        <f t="shared" si="124"/>
        <v>0</v>
      </c>
    </row>
    <row r="267" spans="2:8" ht="27" customHeight="1">
      <c r="B267" s="92">
        <v>3171</v>
      </c>
      <c r="C267" s="93" t="s">
        <v>443</v>
      </c>
      <c r="D267" s="94"/>
      <c r="E267" s="94">
        <v>5853</v>
      </c>
      <c r="F267" s="94"/>
      <c r="G267" s="94"/>
      <c r="H267" s="317"/>
    </row>
    <row r="268" spans="2:8" ht="27" customHeight="1">
      <c r="B268" s="87">
        <v>3180</v>
      </c>
      <c r="C268" s="91" t="s">
        <v>444</v>
      </c>
      <c r="D268" s="89">
        <f t="shared" ref="D268:H268" si="125">D269</f>
        <v>0</v>
      </c>
      <c r="E268" s="89">
        <f t="shared" si="125"/>
        <v>0</v>
      </c>
      <c r="F268" s="89">
        <f t="shared" si="125"/>
        <v>0</v>
      </c>
      <c r="G268" s="89">
        <f t="shared" si="125"/>
        <v>0</v>
      </c>
      <c r="H268" s="316">
        <f t="shared" si="125"/>
        <v>0</v>
      </c>
    </row>
    <row r="269" spans="2:8" ht="27" customHeight="1">
      <c r="B269" s="92">
        <v>3181</v>
      </c>
      <c r="C269" s="93" t="s">
        <v>445</v>
      </c>
      <c r="D269" s="94"/>
      <c r="E269" s="94"/>
      <c r="F269" s="94"/>
      <c r="G269" s="94"/>
      <c r="H269" s="317"/>
    </row>
    <row r="270" spans="2:8" ht="27" customHeight="1">
      <c r="B270" s="87">
        <v>3190</v>
      </c>
      <c r="C270" s="91" t="s">
        <v>446</v>
      </c>
      <c r="D270" s="89">
        <f>SUM(D271:D272)</f>
        <v>0</v>
      </c>
      <c r="E270" s="89">
        <f t="shared" ref="E270:H270" si="126">SUM(E271:E272)</f>
        <v>0</v>
      </c>
      <c r="F270" s="89">
        <f t="shared" si="126"/>
        <v>0</v>
      </c>
      <c r="G270" s="89">
        <f t="shared" si="126"/>
        <v>0</v>
      </c>
      <c r="H270" s="316">
        <f t="shared" si="126"/>
        <v>0</v>
      </c>
    </row>
    <row r="271" spans="2:8" ht="27" customHeight="1">
      <c r="B271" s="92">
        <v>3191</v>
      </c>
      <c r="C271" s="93" t="s">
        <v>447</v>
      </c>
      <c r="D271" s="94"/>
      <c r="E271" s="94"/>
      <c r="F271" s="94"/>
      <c r="G271" s="94"/>
      <c r="H271" s="317"/>
    </row>
    <row r="272" spans="2:8" ht="27" customHeight="1">
      <c r="B272" s="92">
        <v>3192</v>
      </c>
      <c r="C272" s="93" t="s">
        <v>448</v>
      </c>
      <c r="D272" s="94"/>
      <c r="E272" s="94"/>
      <c r="F272" s="94"/>
      <c r="G272" s="94"/>
      <c r="H272" s="317"/>
    </row>
    <row r="273" spans="2:8" ht="27" customHeight="1">
      <c r="B273" s="87">
        <v>3200</v>
      </c>
      <c r="C273" s="99" t="s">
        <v>449</v>
      </c>
      <c r="D273" s="89">
        <f>D274+D276+D278+D280+D282+D284+D286+D288+D290</f>
        <v>0</v>
      </c>
      <c r="E273" s="89">
        <f t="shared" ref="E273:H273" si="127">E274+E276+E278+E280+E282+E284+E286+E288+E290</f>
        <v>46004.19</v>
      </c>
      <c r="F273" s="89">
        <f t="shared" si="127"/>
        <v>0</v>
      </c>
      <c r="G273" s="89">
        <f t="shared" si="127"/>
        <v>0</v>
      </c>
      <c r="H273" s="316">
        <f t="shared" si="127"/>
        <v>0</v>
      </c>
    </row>
    <row r="274" spans="2:8" ht="27" customHeight="1">
      <c r="B274" s="87">
        <v>3210</v>
      </c>
      <c r="C274" s="91" t="s">
        <v>450</v>
      </c>
      <c r="D274" s="89">
        <f t="shared" ref="D274:H274" si="128">D275</f>
        <v>0</v>
      </c>
      <c r="E274" s="89">
        <f t="shared" si="128"/>
        <v>0</v>
      </c>
      <c r="F274" s="89">
        <f t="shared" si="128"/>
        <v>0</v>
      </c>
      <c r="G274" s="89">
        <f t="shared" si="128"/>
        <v>0</v>
      </c>
      <c r="H274" s="316">
        <f t="shared" si="128"/>
        <v>0</v>
      </c>
    </row>
    <row r="275" spans="2:8" ht="27" customHeight="1">
      <c r="B275" s="92">
        <v>3211</v>
      </c>
      <c r="C275" s="93" t="s">
        <v>450</v>
      </c>
      <c r="D275" s="94"/>
      <c r="E275" s="94"/>
      <c r="F275" s="94"/>
      <c r="G275" s="94"/>
      <c r="H275" s="317"/>
    </row>
    <row r="276" spans="2:8" ht="27" customHeight="1">
      <c r="B276" s="87">
        <v>3220</v>
      </c>
      <c r="C276" s="91" t="s">
        <v>451</v>
      </c>
      <c r="D276" s="89">
        <f t="shared" ref="D276:H276" si="129">D277</f>
        <v>0</v>
      </c>
      <c r="E276" s="89">
        <f t="shared" si="129"/>
        <v>0</v>
      </c>
      <c r="F276" s="89">
        <f t="shared" si="129"/>
        <v>0</v>
      </c>
      <c r="G276" s="89">
        <f t="shared" si="129"/>
        <v>0</v>
      </c>
      <c r="H276" s="316">
        <f t="shared" si="129"/>
        <v>0</v>
      </c>
    </row>
    <row r="277" spans="2:8" ht="27" customHeight="1">
      <c r="B277" s="92">
        <v>3221</v>
      </c>
      <c r="C277" s="93" t="s">
        <v>452</v>
      </c>
      <c r="D277" s="94"/>
      <c r="E277" s="94"/>
      <c r="F277" s="94"/>
      <c r="G277" s="94"/>
      <c r="H277" s="317"/>
    </row>
    <row r="278" spans="2:8" ht="27" customHeight="1">
      <c r="B278" s="87">
        <v>3230</v>
      </c>
      <c r="C278" s="91" t="s">
        <v>453</v>
      </c>
      <c r="D278" s="89">
        <f t="shared" ref="D278:H278" si="130">D279</f>
        <v>0</v>
      </c>
      <c r="E278" s="89">
        <f t="shared" si="130"/>
        <v>46004.19</v>
      </c>
      <c r="F278" s="89">
        <f t="shared" si="130"/>
        <v>0</v>
      </c>
      <c r="G278" s="89">
        <f t="shared" si="130"/>
        <v>0</v>
      </c>
      <c r="H278" s="316">
        <f t="shared" si="130"/>
        <v>0</v>
      </c>
    </row>
    <row r="279" spans="2:8" ht="27" customHeight="1">
      <c r="B279" s="92">
        <v>3231</v>
      </c>
      <c r="C279" s="93" t="s">
        <v>454</v>
      </c>
      <c r="D279" s="94"/>
      <c r="E279" s="94">
        <v>46004.19</v>
      </c>
      <c r="F279" s="94"/>
      <c r="G279" s="94"/>
      <c r="H279" s="317"/>
    </row>
    <row r="280" spans="2:8" ht="27" customHeight="1">
      <c r="B280" s="87">
        <v>3240</v>
      </c>
      <c r="C280" s="91" t="s">
        <v>455</v>
      </c>
      <c r="D280" s="89">
        <f t="shared" ref="D280:H280" si="131">D281</f>
        <v>0</v>
      </c>
      <c r="E280" s="89">
        <f t="shared" si="131"/>
        <v>0</v>
      </c>
      <c r="F280" s="89">
        <f t="shared" si="131"/>
        <v>0</v>
      </c>
      <c r="G280" s="89">
        <f t="shared" si="131"/>
        <v>0</v>
      </c>
      <c r="H280" s="316">
        <f t="shared" si="131"/>
        <v>0</v>
      </c>
    </row>
    <row r="281" spans="2:8" ht="27" customHeight="1">
      <c r="B281" s="92">
        <v>3241</v>
      </c>
      <c r="C281" s="93" t="s">
        <v>455</v>
      </c>
      <c r="D281" s="94"/>
      <c r="E281" s="94"/>
      <c r="F281" s="94"/>
      <c r="G281" s="94"/>
      <c r="H281" s="317"/>
    </row>
    <row r="282" spans="2:8" ht="27" customHeight="1">
      <c r="B282" s="87">
        <v>3250</v>
      </c>
      <c r="C282" s="91" t="s">
        <v>456</v>
      </c>
      <c r="D282" s="89">
        <f t="shared" ref="D282:H282" si="132">D283</f>
        <v>0</v>
      </c>
      <c r="E282" s="89">
        <f t="shared" si="132"/>
        <v>0</v>
      </c>
      <c r="F282" s="89">
        <f t="shared" si="132"/>
        <v>0</v>
      </c>
      <c r="G282" s="89">
        <f t="shared" si="132"/>
        <v>0</v>
      </c>
      <c r="H282" s="316">
        <f t="shared" si="132"/>
        <v>0</v>
      </c>
    </row>
    <row r="283" spans="2:8" ht="27" customHeight="1">
      <c r="B283" s="92">
        <v>3251</v>
      </c>
      <c r="C283" s="93" t="s">
        <v>457</v>
      </c>
      <c r="D283" s="94"/>
      <c r="E283" s="94"/>
      <c r="F283" s="94"/>
      <c r="G283" s="94"/>
      <c r="H283" s="317"/>
    </row>
    <row r="284" spans="2:8" ht="27" customHeight="1">
      <c r="B284" s="87">
        <v>3260</v>
      </c>
      <c r="C284" s="91" t="s">
        <v>458</v>
      </c>
      <c r="D284" s="89">
        <f t="shared" ref="D284:H284" si="133">D285</f>
        <v>0</v>
      </c>
      <c r="E284" s="89">
        <f t="shared" si="133"/>
        <v>0</v>
      </c>
      <c r="F284" s="89">
        <f t="shared" si="133"/>
        <v>0</v>
      </c>
      <c r="G284" s="89">
        <f t="shared" si="133"/>
        <v>0</v>
      </c>
      <c r="H284" s="316">
        <f t="shared" si="133"/>
        <v>0</v>
      </c>
    </row>
    <row r="285" spans="2:8" ht="27" customHeight="1">
      <c r="B285" s="92">
        <v>3261</v>
      </c>
      <c r="C285" s="93" t="s">
        <v>459</v>
      </c>
      <c r="D285" s="94"/>
      <c r="E285" s="94"/>
      <c r="F285" s="94"/>
      <c r="G285" s="94"/>
      <c r="H285" s="317"/>
    </row>
    <row r="286" spans="2:8" ht="27" customHeight="1">
      <c r="B286" s="87">
        <v>3270</v>
      </c>
      <c r="C286" s="91" t="s">
        <v>460</v>
      </c>
      <c r="D286" s="89">
        <f t="shared" ref="D286:H286" si="134">D287</f>
        <v>0</v>
      </c>
      <c r="E286" s="89">
        <f t="shared" si="134"/>
        <v>0</v>
      </c>
      <c r="F286" s="89">
        <f t="shared" si="134"/>
        <v>0</v>
      </c>
      <c r="G286" s="89">
        <f t="shared" si="134"/>
        <v>0</v>
      </c>
      <c r="H286" s="316">
        <f t="shared" si="134"/>
        <v>0</v>
      </c>
    </row>
    <row r="287" spans="2:8" ht="27" customHeight="1">
      <c r="B287" s="92">
        <v>3271</v>
      </c>
      <c r="C287" s="93" t="s">
        <v>460</v>
      </c>
      <c r="D287" s="94"/>
      <c r="E287" s="94"/>
      <c r="F287" s="94"/>
      <c r="G287" s="94"/>
      <c r="H287" s="317"/>
    </row>
    <row r="288" spans="2:8" ht="27" customHeight="1">
      <c r="B288" s="87">
        <v>3280</v>
      </c>
      <c r="C288" s="91" t="s">
        <v>461</v>
      </c>
      <c r="D288" s="89">
        <f t="shared" ref="D288:H288" si="135">D289</f>
        <v>0</v>
      </c>
      <c r="E288" s="89">
        <f t="shared" si="135"/>
        <v>0</v>
      </c>
      <c r="F288" s="89">
        <f t="shared" si="135"/>
        <v>0</v>
      </c>
      <c r="G288" s="89">
        <f t="shared" si="135"/>
        <v>0</v>
      </c>
      <c r="H288" s="316">
        <f t="shared" si="135"/>
        <v>0</v>
      </c>
    </row>
    <row r="289" spans="2:8" ht="27" customHeight="1">
      <c r="B289" s="92">
        <v>3281</v>
      </c>
      <c r="C289" s="93" t="s">
        <v>461</v>
      </c>
      <c r="D289" s="94"/>
      <c r="E289" s="94"/>
      <c r="F289" s="94"/>
      <c r="G289" s="94"/>
      <c r="H289" s="317"/>
    </row>
    <row r="290" spans="2:8" ht="27" customHeight="1">
      <c r="B290" s="87">
        <v>3290</v>
      </c>
      <c r="C290" s="91" t="s">
        <v>462</v>
      </c>
      <c r="D290" s="89">
        <f t="shared" ref="D290:H290" si="136">D291</f>
        <v>0</v>
      </c>
      <c r="E290" s="89">
        <f t="shared" si="136"/>
        <v>0</v>
      </c>
      <c r="F290" s="89">
        <f t="shared" si="136"/>
        <v>0</v>
      </c>
      <c r="G290" s="89">
        <f t="shared" si="136"/>
        <v>0</v>
      </c>
      <c r="H290" s="316">
        <f t="shared" si="136"/>
        <v>0</v>
      </c>
    </row>
    <row r="291" spans="2:8" ht="27" customHeight="1">
      <c r="B291" s="92">
        <v>3291</v>
      </c>
      <c r="C291" s="93" t="s">
        <v>463</v>
      </c>
      <c r="D291" s="94"/>
      <c r="E291" s="94"/>
      <c r="F291" s="94"/>
      <c r="G291" s="94"/>
      <c r="H291" s="317"/>
    </row>
    <row r="292" spans="2:8" ht="27" customHeight="1">
      <c r="B292" s="87">
        <v>3300</v>
      </c>
      <c r="C292" s="99" t="s">
        <v>464</v>
      </c>
      <c r="D292" s="89">
        <f t="shared" ref="D292" si="137">D293+D295+D297+D299+D301+D303+D307+D309+D311</f>
        <v>0</v>
      </c>
      <c r="E292" s="89">
        <f t="shared" ref="E292:H292" si="138">E293+E295+E297+E299+E301+E303+E307+E309+E311</f>
        <v>221052</v>
      </c>
      <c r="F292" s="89">
        <f t="shared" si="138"/>
        <v>0</v>
      </c>
      <c r="G292" s="89">
        <f t="shared" si="138"/>
        <v>0</v>
      </c>
      <c r="H292" s="316">
        <f t="shared" si="138"/>
        <v>0</v>
      </c>
    </row>
    <row r="293" spans="2:8" ht="27" customHeight="1">
      <c r="B293" s="87">
        <v>3310</v>
      </c>
      <c r="C293" s="91" t="s">
        <v>465</v>
      </c>
      <c r="D293" s="89">
        <f t="shared" ref="D293:H293" si="139">D294</f>
        <v>0</v>
      </c>
      <c r="E293" s="89">
        <f t="shared" si="139"/>
        <v>0</v>
      </c>
      <c r="F293" s="89">
        <f t="shared" si="139"/>
        <v>0</v>
      </c>
      <c r="G293" s="89">
        <f t="shared" si="139"/>
        <v>0</v>
      </c>
      <c r="H293" s="316">
        <f t="shared" si="139"/>
        <v>0</v>
      </c>
    </row>
    <row r="294" spans="2:8" ht="27" customHeight="1">
      <c r="B294" s="92">
        <v>3311</v>
      </c>
      <c r="C294" s="93" t="s">
        <v>466</v>
      </c>
      <c r="D294" s="94"/>
      <c r="E294" s="94"/>
      <c r="F294" s="94"/>
      <c r="G294" s="94"/>
      <c r="H294" s="317"/>
    </row>
    <row r="295" spans="2:8" ht="27" customHeight="1">
      <c r="B295" s="87">
        <v>3320</v>
      </c>
      <c r="C295" s="91" t="s">
        <v>467</v>
      </c>
      <c r="D295" s="89">
        <f t="shared" ref="D295:H295" si="140">D296</f>
        <v>0</v>
      </c>
      <c r="E295" s="89">
        <f t="shared" si="140"/>
        <v>0</v>
      </c>
      <c r="F295" s="89">
        <f t="shared" si="140"/>
        <v>0</v>
      </c>
      <c r="G295" s="89">
        <f t="shared" si="140"/>
        <v>0</v>
      </c>
      <c r="H295" s="316">
        <f t="shared" si="140"/>
        <v>0</v>
      </c>
    </row>
    <row r="296" spans="2:8" ht="27" customHeight="1">
      <c r="B296" s="92">
        <v>3321</v>
      </c>
      <c r="C296" s="93" t="s">
        <v>468</v>
      </c>
      <c r="D296" s="94"/>
      <c r="E296" s="94"/>
      <c r="F296" s="94"/>
      <c r="G296" s="94"/>
      <c r="H296" s="317"/>
    </row>
    <row r="297" spans="2:8" ht="27" customHeight="1">
      <c r="B297" s="87">
        <v>3330</v>
      </c>
      <c r="C297" s="91" t="s">
        <v>469</v>
      </c>
      <c r="D297" s="89">
        <f t="shared" ref="D297:H297" si="141">D298</f>
        <v>0</v>
      </c>
      <c r="E297" s="89">
        <f t="shared" si="141"/>
        <v>67752</v>
      </c>
      <c r="F297" s="89">
        <f t="shared" si="141"/>
        <v>0</v>
      </c>
      <c r="G297" s="89">
        <f t="shared" si="141"/>
        <v>0</v>
      </c>
      <c r="H297" s="316">
        <f t="shared" si="141"/>
        <v>0</v>
      </c>
    </row>
    <row r="298" spans="2:8" ht="27" customHeight="1">
      <c r="B298" s="92">
        <v>3331</v>
      </c>
      <c r="C298" s="93" t="s">
        <v>470</v>
      </c>
      <c r="D298" s="94"/>
      <c r="E298" s="94">
        <v>67752</v>
      </c>
      <c r="F298" s="94"/>
      <c r="G298" s="94"/>
      <c r="H298" s="317"/>
    </row>
    <row r="299" spans="2:8" ht="27" customHeight="1">
      <c r="B299" s="87">
        <v>3340</v>
      </c>
      <c r="C299" s="91" t="s">
        <v>471</v>
      </c>
      <c r="D299" s="89">
        <f t="shared" ref="D299:H299" si="142">D300</f>
        <v>0</v>
      </c>
      <c r="E299" s="89">
        <f t="shared" si="142"/>
        <v>153300</v>
      </c>
      <c r="F299" s="89">
        <f t="shared" si="142"/>
        <v>0</v>
      </c>
      <c r="G299" s="89">
        <f t="shared" si="142"/>
        <v>0</v>
      </c>
      <c r="H299" s="316">
        <f t="shared" si="142"/>
        <v>0</v>
      </c>
    </row>
    <row r="300" spans="2:8" ht="27" customHeight="1">
      <c r="B300" s="92">
        <v>3341</v>
      </c>
      <c r="C300" s="93" t="s">
        <v>472</v>
      </c>
      <c r="D300" s="94"/>
      <c r="E300" s="94">
        <v>153300</v>
      </c>
      <c r="F300" s="94"/>
      <c r="G300" s="94"/>
      <c r="H300" s="317"/>
    </row>
    <row r="301" spans="2:8" ht="27" customHeight="1">
      <c r="B301" s="87">
        <v>3350</v>
      </c>
      <c r="C301" s="91" t="s">
        <v>473</v>
      </c>
      <c r="D301" s="89">
        <f t="shared" ref="D301:H301" si="143">D302</f>
        <v>0</v>
      </c>
      <c r="E301" s="89">
        <f t="shared" si="143"/>
        <v>0</v>
      </c>
      <c r="F301" s="89">
        <f t="shared" si="143"/>
        <v>0</v>
      </c>
      <c r="G301" s="89">
        <f t="shared" si="143"/>
        <v>0</v>
      </c>
      <c r="H301" s="316">
        <f t="shared" si="143"/>
        <v>0</v>
      </c>
    </row>
    <row r="302" spans="2:8" ht="27" customHeight="1">
      <c r="B302" s="92">
        <v>3351</v>
      </c>
      <c r="C302" s="93" t="s">
        <v>473</v>
      </c>
      <c r="D302" s="94"/>
      <c r="E302" s="94"/>
      <c r="F302" s="94"/>
      <c r="G302" s="94"/>
      <c r="H302" s="317"/>
    </row>
    <row r="303" spans="2:8" ht="27" customHeight="1">
      <c r="B303" s="87">
        <v>3360</v>
      </c>
      <c r="C303" s="91" t="s">
        <v>474</v>
      </c>
      <c r="D303" s="89">
        <f>SUM(D304:D306)</f>
        <v>0</v>
      </c>
      <c r="E303" s="89">
        <f t="shared" ref="E303:H303" si="144">SUM(E304:E306)</f>
        <v>0</v>
      </c>
      <c r="F303" s="89">
        <f t="shared" si="144"/>
        <v>0</v>
      </c>
      <c r="G303" s="89">
        <f t="shared" si="144"/>
        <v>0</v>
      </c>
      <c r="H303" s="316">
        <f t="shared" si="144"/>
        <v>0</v>
      </c>
    </row>
    <row r="304" spans="2:8" ht="27" customHeight="1">
      <c r="B304" s="92">
        <v>3361</v>
      </c>
      <c r="C304" s="93" t="s">
        <v>475</v>
      </c>
      <c r="D304" s="94"/>
      <c r="E304" s="94"/>
      <c r="F304" s="94"/>
      <c r="G304" s="94"/>
      <c r="H304" s="317"/>
    </row>
    <row r="305" spans="2:9" ht="27" customHeight="1">
      <c r="B305" s="92">
        <v>3362</v>
      </c>
      <c r="C305" s="93" t="s">
        <v>476</v>
      </c>
      <c r="D305" s="94"/>
      <c r="E305" s="94"/>
      <c r="F305" s="94"/>
      <c r="G305" s="94"/>
      <c r="H305" s="317"/>
    </row>
    <row r="306" spans="2:9" ht="27" customHeight="1">
      <c r="B306" s="92">
        <v>3363</v>
      </c>
      <c r="C306" s="93" t="s">
        <v>477</v>
      </c>
      <c r="D306" s="94"/>
      <c r="E306" s="94"/>
      <c r="F306" s="94"/>
      <c r="G306" s="94"/>
      <c r="H306" s="317"/>
    </row>
    <row r="307" spans="2:9" ht="27" customHeight="1">
      <c r="B307" s="87">
        <v>3370</v>
      </c>
      <c r="C307" s="91" t="s">
        <v>478</v>
      </c>
      <c r="D307" s="89">
        <f t="shared" ref="D307:H307" si="145">D308</f>
        <v>0</v>
      </c>
      <c r="E307" s="89">
        <f t="shared" si="145"/>
        <v>0</v>
      </c>
      <c r="F307" s="89">
        <f t="shared" si="145"/>
        <v>0</v>
      </c>
      <c r="G307" s="89">
        <f t="shared" si="145"/>
        <v>0</v>
      </c>
      <c r="H307" s="316">
        <f t="shared" si="145"/>
        <v>0</v>
      </c>
    </row>
    <row r="308" spans="2:9" ht="27" customHeight="1">
      <c r="B308" s="92">
        <v>3371</v>
      </c>
      <c r="C308" s="93" t="s">
        <v>478</v>
      </c>
      <c r="D308" s="94"/>
      <c r="E308" s="94"/>
      <c r="F308" s="94"/>
      <c r="G308" s="94"/>
      <c r="H308" s="317"/>
    </row>
    <row r="309" spans="2:9" ht="27" customHeight="1">
      <c r="B309" s="87">
        <v>3380</v>
      </c>
      <c r="C309" s="91" t="s">
        <v>479</v>
      </c>
      <c r="D309" s="89">
        <f t="shared" ref="D309:H309" si="146">D310</f>
        <v>0</v>
      </c>
      <c r="E309" s="89">
        <f t="shared" si="146"/>
        <v>0</v>
      </c>
      <c r="F309" s="89">
        <f t="shared" si="146"/>
        <v>0</v>
      </c>
      <c r="G309" s="89">
        <f t="shared" si="146"/>
        <v>0</v>
      </c>
      <c r="H309" s="316">
        <f t="shared" si="146"/>
        <v>0</v>
      </c>
    </row>
    <row r="310" spans="2:9" ht="27" customHeight="1">
      <c r="B310" s="92">
        <v>3381</v>
      </c>
      <c r="C310" s="93" t="s">
        <v>479</v>
      </c>
      <c r="D310" s="94"/>
      <c r="E310" s="94"/>
      <c r="F310" s="94"/>
      <c r="G310" s="94"/>
      <c r="H310" s="317"/>
    </row>
    <row r="311" spans="2:9" ht="27" customHeight="1">
      <c r="B311" s="87">
        <v>3390</v>
      </c>
      <c r="C311" s="91" t="s">
        <v>480</v>
      </c>
      <c r="D311" s="89">
        <f t="shared" ref="D311:H311" si="147">D312</f>
        <v>0</v>
      </c>
      <c r="E311" s="89">
        <f t="shared" si="147"/>
        <v>0</v>
      </c>
      <c r="F311" s="89">
        <f t="shared" si="147"/>
        <v>0</v>
      </c>
      <c r="G311" s="89">
        <f t="shared" si="147"/>
        <v>0</v>
      </c>
      <c r="H311" s="316">
        <f t="shared" si="147"/>
        <v>0</v>
      </c>
      <c r="I311" s="108"/>
    </row>
    <row r="312" spans="2:9" ht="27" customHeight="1">
      <c r="B312" s="92">
        <v>3391</v>
      </c>
      <c r="C312" s="93" t="s">
        <v>481</v>
      </c>
      <c r="D312" s="94"/>
      <c r="E312" s="94"/>
      <c r="F312" s="94"/>
      <c r="G312" s="94"/>
      <c r="H312" s="317"/>
    </row>
    <row r="313" spans="2:9" ht="27" customHeight="1">
      <c r="B313" s="87">
        <v>3400</v>
      </c>
      <c r="C313" s="99" t="s">
        <v>482</v>
      </c>
      <c r="D313" s="89">
        <f>D314+D316+D318+D320+D322+D324+D326+D328+D330</f>
        <v>0</v>
      </c>
      <c r="E313" s="89">
        <f t="shared" ref="E313:H313" si="148">E314+E316+E318+E320+E322+E324+E326+E328+E330</f>
        <v>50781.25</v>
      </c>
      <c r="F313" s="89">
        <f t="shared" si="148"/>
        <v>0</v>
      </c>
      <c r="G313" s="89">
        <f t="shared" si="148"/>
        <v>0</v>
      </c>
      <c r="H313" s="316">
        <f t="shared" si="148"/>
        <v>0</v>
      </c>
    </row>
    <row r="314" spans="2:9" ht="27" customHeight="1">
      <c r="B314" s="87">
        <v>3410</v>
      </c>
      <c r="C314" s="91" t="s">
        <v>483</v>
      </c>
      <c r="D314" s="89">
        <f t="shared" ref="D314:H314" si="149">D315</f>
        <v>0</v>
      </c>
      <c r="E314" s="89">
        <f t="shared" si="149"/>
        <v>11465.44</v>
      </c>
      <c r="F314" s="89">
        <f t="shared" si="149"/>
        <v>0</v>
      </c>
      <c r="G314" s="89">
        <f t="shared" si="149"/>
        <v>0</v>
      </c>
      <c r="H314" s="316">
        <f t="shared" si="149"/>
        <v>0</v>
      </c>
    </row>
    <row r="315" spans="2:9" ht="27" customHeight="1">
      <c r="B315" s="92">
        <v>3411</v>
      </c>
      <c r="C315" s="93" t="s">
        <v>484</v>
      </c>
      <c r="D315" s="94"/>
      <c r="E315" s="94">
        <v>11465.44</v>
      </c>
      <c r="F315" s="94"/>
      <c r="G315" s="94"/>
      <c r="H315" s="317"/>
    </row>
    <row r="316" spans="2:9" ht="27" customHeight="1">
      <c r="B316" s="87">
        <v>3420</v>
      </c>
      <c r="C316" s="91" t="s">
        <v>485</v>
      </c>
      <c r="D316" s="89">
        <f t="shared" ref="D316:H316" si="150">D317</f>
        <v>0</v>
      </c>
      <c r="E316" s="89">
        <f t="shared" si="150"/>
        <v>0</v>
      </c>
      <c r="F316" s="89">
        <f t="shared" si="150"/>
        <v>0</v>
      </c>
      <c r="G316" s="89">
        <f t="shared" si="150"/>
        <v>0</v>
      </c>
      <c r="H316" s="316">
        <f t="shared" si="150"/>
        <v>0</v>
      </c>
    </row>
    <row r="317" spans="2:9" ht="27" customHeight="1">
      <c r="B317" s="92">
        <v>3421</v>
      </c>
      <c r="C317" s="93" t="s">
        <v>485</v>
      </c>
      <c r="D317" s="94"/>
      <c r="E317" s="94"/>
      <c r="F317" s="94"/>
      <c r="G317" s="94"/>
      <c r="H317" s="317"/>
    </row>
    <row r="318" spans="2:9" ht="27" customHeight="1">
      <c r="B318" s="87">
        <v>3430</v>
      </c>
      <c r="C318" s="91" t="s">
        <v>1081</v>
      </c>
      <c r="D318" s="89">
        <f t="shared" ref="D318:H318" si="151">D319</f>
        <v>0</v>
      </c>
      <c r="E318" s="89">
        <f t="shared" si="151"/>
        <v>0</v>
      </c>
      <c r="F318" s="89">
        <f t="shared" si="151"/>
        <v>0</v>
      </c>
      <c r="G318" s="89">
        <f t="shared" si="151"/>
        <v>0</v>
      </c>
      <c r="H318" s="316">
        <f t="shared" si="151"/>
        <v>0</v>
      </c>
    </row>
    <row r="319" spans="2:9" s="100" customFormat="1" ht="27" customHeight="1">
      <c r="B319" s="109">
        <v>3431</v>
      </c>
      <c r="C319" s="93" t="s">
        <v>486</v>
      </c>
      <c r="D319" s="113"/>
      <c r="E319" s="113"/>
      <c r="F319" s="113"/>
      <c r="G319" s="113"/>
      <c r="H319" s="318"/>
    </row>
    <row r="320" spans="2:9" ht="27" customHeight="1">
      <c r="B320" s="87">
        <v>3440</v>
      </c>
      <c r="C320" s="91" t="s">
        <v>487</v>
      </c>
      <c r="D320" s="89">
        <f t="shared" ref="D320:H320" si="152">D321</f>
        <v>0</v>
      </c>
      <c r="E320" s="89">
        <f t="shared" si="152"/>
        <v>0</v>
      </c>
      <c r="F320" s="89">
        <f t="shared" si="152"/>
        <v>0</v>
      </c>
      <c r="G320" s="89">
        <f t="shared" si="152"/>
        <v>0</v>
      </c>
      <c r="H320" s="316">
        <f t="shared" si="152"/>
        <v>0</v>
      </c>
    </row>
    <row r="321" spans="2:8" ht="27" customHeight="1">
      <c r="B321" s="92">
        <v>3441</v>
      </c>
      <c r="C321" s="93" t="s">
        <v>487</v>
      </c>
      <c r="D321" s="94"/>
      <c r="E321" s="94"/>
      <c r="F321" s="94"/>
      <c r="G321" s="94"/>
      <c r="H321" s="317"/>
    </row>
    <row r="322" spans="2:8" ht="27" customHeight="1">
      <c r="B322" s="87">
        <v>3450</v>
      </c>
      <c r="C322" s="91" t="s">
        <v>488</v>
      </c>
      <c r="D322" s="89">
        <f t="shared" ref="D322:H322" si="153">D323</f>
        <v>0</v>
      </c>
      <c r="E322" s="89">
        <f t="shared" si="153"/>
        <v>39315.81</v>
      </c>
      <c r="F322" s="89">
        <f t="shared" si="153"/>
        <v>0</v>
      </c>
      <c r="G322" s="89">
        <f t="shared" si="153"/>
        <v>0</v>
      </c>
      <c r="H322" s="316">
        <f t="shared" si="153"/>
        <v>0</v>
      </c>
    </row>
    <row r="323" spans="2:8" ht="27" customHeight="1">
      <c r="B323" s="92">
        <v>3451</v>
      </c>
      <c r="C323" s="93" t="s">
        <v>304</v>
      </c>
      <c r="D323" s="94"/>
      <c r="E323" s="94">
        <v>39315.81</v>
      </c>
      <c r="F323" s="94"/>
      <c r="G323" s="94"/>
      <c r="H323" s="317"/>
    </row>
    <row r="324" spans="2:8" ht="27" customHeight="1">
      <c r="B324" s="87">
        <v>3460</v>
      </c>
      <c r="C324" s="91" t="s">
        <v>489</v>
      </c>
      <c r="D324" s="89">
        <f t="shared" ref="D324:H324" si="154">D325</f>
        <v>0</v>
      </c>
      <c r="E324" s="89">
        <f t="shared" si="154"/>
        <v>0</v>
      </c>
      <c r="F324" s="89">
        <f t="shared" si="154"/>
        <v>0</v>
      </c>
      <c r="G324" s="89">
        <f t="shared" si="154"/>
        <v>0</v>
      </c>
      <c r="H324" s="316">
        <f t="shared" si="154"/>
        <v>0</v>
      </c>
    </row>
    <row r="325" spans="2:8" ht="27" customHeight="1">
      <c r="B325" s="92">
        <v>3461</v>
      </c>
      <c r="C325" s="93" t="s">
        <v>490</v>
      </c>
      <c r="D325" s="94"/>
      <c r="E325" s="94"/>
      <c r="F325" s="94"/>
      <c r="G325" s="94"/>
      <c r="H325" s="317"/>
    </row>
    <row r="326" spans="2:8" ht="27" customHeight="1">
      <c r="B326" s="87">
        <v>3470</v>
      </c>
      <c r="C326" s="91" t="s">
        <v>491</v>
      </c>
      <c r="D326" s="89">
        <f t="shared" ref="D326:H326" si="155">D327</f>
        <v>0</v>
      </c>
      <c r="E326" s="89">
        <f t="shared" si="155"/>
        <v>0</v>
      </c>
      <c r="F326" s="89">
        <f t="shared" si="155"/>
        <v>0</v>
      </c>
      <c r="G326" s="89">
        <f t="shared" si="155"/>
        <v>0</v>
      </c>
      <c r="H326" s="316">
        <f t="shared" si="155"/>
        <v>0</v>
      </c>
    </row>
    <row r="327" spans="2:8" ht="27" customHeight="1">
      <c r="B327" s="92">
        <v>3471</v>
      </c>
      <c r="C327" s="93" t="s">
        <v>491</v>
      </c>
      <c r="D327" s="94"/>
      <c r="E327" s="94"/>
      <c r="F327" s="94"/>
      <c r="G327" s="94"/>
      <c r="H327" s="317"/>
    </row>
    <row r="328" spans="2:8" ht="27" customHeight="1">
      <c r="B328" s="87">
        <v>3480</v>
      </c>
      <c r="C328" s="91" t="s">
        <v>492</v>
      </c>
      <c r="D328" s="89">
        <f t="shared" ref="D328:H328" si="156">D329</f>
        <v>0</v>
      </c>
      <c r="E328" s="89">
        <f t="shared" si="156"/>
        <v>0</v>
      </c>
      <c r="F328" s="89">
        <f t="shared" si="156"/>
        <v>0</v>
      </c>
      <c r="G328" s="89">
        <f t="shared" si="156"/>
        <v>0</v>
      </c>
      <c r="H328" s="316">
        <f t="shared" si="156"/>
        <v>0</v>
      </c>
    </row>
    <row r="329" spans="2:8" ht="27" customHeight="1">
      <c r="B329" s="92">
        <v>3481</v>
      </c>
      <c r="C329" s="93" t="s">
        <v>492</v>
      </c>
      <c r="D329" s="94"/>
      <c r="E329" s="94"/>
      <c r="F329" s="94"/>
      <c r="G329" s="94"/>
      <c r="H329" s="317"/>
    </row>
    <row r="330" spans="2:8" ht="27" customHeight="1">
      <c r="B330" s="87">
        <v>3490</v>
      </c>
      <c r="C330" s="91" t="s">
        <v>493</v>
      </c>
      <c r="D330" s="89">
        <f t="shared" ref="D330:H330" si="157">D331</f>
        <v>0</v>
      </c>
      <c r="E330" s="89">
        <f t="shared" si="157"/>
        <v>0</v>
      </c>
      <c r="F330" s="89">
        <f t="shared" si="157"/>
        <v>0</v>
      </c>
      <c r="G330" s="89">
        <f t="shared" si="157"/>
        <v>0</v>
      </c>
      <c r="H330" s="316">
        <f t="shared" si="157"/>
        <v>0</v>
      </c>
    </row>
    <row r="331" spans="2:8" ht="27" customHeight="1">
      <c r="B331" s="92">
        <v>3491</v>
      </c>
      <c r="C331" s="93" t="s">
        <v>493</v>
      </c>
      <c r="D331" s="94"/>
      <c r="E331" s="94"/>
      <c r="F331" s="94"/>
      <c r="G331" s="94"/>
      <c r="H331" s="317"/>
    </row>
    <row r="332" spans="2:8" ht="27" customHeight="1">
      <c r="B332" s="87">
        <v>3500</v>
      </c>
      <c r="C332" s="99" t="s">
        <v>494</v>
      </c>
      <c r="D332" s="89">
        <f>D333+D336+D338+D341+D343+D345+D347+D349+D351</f>
        <v>0</v>
      </c>
      <c r="E332" s="89">
        <f t="shared" ref="E332:H332" si="158">E333+E336+E338+E341+E343+E345+E347+E349+E351</f>
        <v>217174.72</v>
      </c>
      <c r="F332" s="89">
        <f t="shared" si="158"/>
        <v>0</v>
      </c>
      <c r="G332" s="89">
        <f t="shared" si="158"/>
        <v>0</v>
      </c>
      <c r="H332" s="316">
        <f t="shared" si="158"/>
        <v>0</v>
      </c>
    </row>
    <row r="333" spans="2:8" ht="27" customHeight="1">
      <c r="B333" s="87">
        <v>3510</v>
      </c>
      <c r="C333" s="91" t="s">
        <v>495</v>
      </c>
      <c r="D333" s="89">
        <f>SUM(D334:D335)</f>
        <v>0</v>
      </c>
      <c r="E333" s="89">
        <f t="shared" ref="E333:H333" si="159">SUM(E334:E335)</f>
        <v>0</v>
      </c>
      <c r="F333" s="89">
        <f t="shared" si="159"/>
        <v>0</v>
      </c>
      <c r="G333" s="89">
        <f t="shared" si="159"/>
        <v>0</v>
      </c>
      <c r="H333" s="316">
        <f t="shared" si="159"/>
        <v>0</v>
      </c>
    </row>
    <row r="334" spans="2:8" ht="27" customHeight="1">
      <c r="B334" s="92">
        <v>3511</v>
      </c>
      <c r="C334" s="93" t="s">
        <v>496</v>
      </c>
      <c r="D334" s="94"/>
      <c r="E334" s="94"/>
      <c r="F334" s="94"/>
      <c r="G334" s="94"/>
      <c r="H334" s="317"/>
    </row>
    <row r="335" spans="2:8" ht="27" customHeight="1">
      <c r="B335" s="92">
        <v>3512</v>
      </c>
      <c r="C335" s="93" t="s">
        <v>497</v>
      </c>
      <c r="D335" s="94"/>
      <c r="E335" s="94"/>
      <c r="F335" s="94"/>
      <c r="G335" s="94"/>
      <c r="H335" s="317"/>
    </row>
    <row r="336" spans="2:8" ht="27" customHeight="1">
      <c r="B336" s="87">
        <v>3520</v>
      </c>
      <c r="C336" s="91" t="s">
        <v>498</v>
      </c>
      <c r="D336" s="89">
        <f t="shared" ref="D336:H336" si="160">D337</f>
        <v>0</v>
      </c>
      <c r="E336" s="89">
        <f t="shared" si="160"/>
        <v>0</v>
      </c>
      <c r="F336" s="89">
        <f t="shared" si="160"/>
        <v>0</v>
      </c>
      <c r="G336" s="89">
        <f t="shared" si="160"/>
        <v>0</v>
      </c>
      <c r="H336" s="316">
        <f t="shared" si="160"/>
        <v>0</v>
      </c>
    </row>
    <row r="337" spans="2:8" ht="27" customHeight="1">
      <c r="B337" s="92">
        <v>3521</v>
      </c>
      <c r="C337" s="93" t="s">
        <v>499</v>
      </c>
      <c r="D337" s="94"/>
      <c r="E337" s="94"/>
      <c r="F337" s="94"/>
      <c r="G337" s="94"/>
      <c r="H337" s="317"/>
    </row>
    <row r="338" spans="2:8" ht="27" customHeight="1">
      <c r="B338" s="87">
        <v>3530</v>
      </c>
      <c r="C338" s="91" t="s">
        <v>500</v>
      </c>
      <c r="D338" s="89">
        <f>SUM(D339:D340)</f>
        <v>0</v>
      </c>
      <c r="E338" s="89">
        <f t="shared" ref="E338:H338" si="161">SUM(E339:E340)</f>
        <v>10187.799999999999</v>
      </c>
      <c r="F338" s="89">
        <f t="shared" si="161"/>
        <v>0</v>
      </c>
      <c r="G338" s="89">
        <f t="shared" si="161"/>
        <v>0</v>
      </c>
      <c r="H338" s="316">
        <f t="shared" si="161"/>
        <v>0</v>
      </c>
    </row>
    <row r="339" spans="2:8" ht="27" customHeight="1">
      <c r="B339" s="92">
        <v>3531</v>
      </c>
      <c r="C339" s="299" t="s">
        <v>501</v>
      </c>
      <c r="D339" s="94"/>
      <c r="E339" s="94">
        <v>10187.799999999999</v>
      </c>
      <c r="F339" s="94"/>
      <c r="G339" s="94"/>
      <c r="H339" s="317"/>
    </row>
    <row r="340" spans="2:8" ht="27" customHeight="1">
      <c r="B340" s="92">
        <v>3532</v>
      </c>
      <c r="C340" s="93" t="s">
        <v>502</v>
      </c>
      <c r="D340" s="94"/>
      <c r="E340" s="94"/>
      <c r="F340" s="94"/>
      <c r="G340" s="94"/>
      <c r="H340" s="317"/>
    </row>
    <row r="341" spans="2:8" ht="27" customHeight="1">
      <c r="B341" s="87">
        <v>3540</v>
      </c>
      <c r="C341" s="91" t="s">
        <v>503</v>
      </c>
      <c r="D341" s="89">
        <f t="shared" ref="D341:H341" si="162">D342</f>
        <v>0</v>
      </c>
      <c r="E341" s="89">
        <f t="shared" si="162"/>
        <v>0</v>
      </c>
      <c r="F341" s="89">
        <f t="shared" si="162"/>
        <v>0</v>
      </c>
      <c r="G341" s="89">
        <f t="shared" si="162"/>
        <v>0</v>
      </c>
      <c r="H341" s="316">
        <f t="shared" si="162"/>
        <v>0</v>
      </c>
    </row>
    <row r="342" spans="2:8" ht="27" customHeight="1">
      <c r="B342" s="92">
        <v>3541</v>
      </c>
      <c r="C342" s="93" t="s">
        <v>504</v>
      </c>
      <c r="D342" s="94"/>
      <c r="E342" s="94"/>
      <c r="F342" s="94"/>
      <c r="G342" s="94"/>
      <c r="H342" s="317"/>
    </row>
    <row r="343" spans="2:8" ht="27" customHeight="1">
      <c r="B343" s="87">
        <v>3550</v>
      </c>
      <c r="C343" s="91" t="s">
        <v>505</v>
      </c>
      <c r="D343" s="89">
        <f>+D344</f>
        <v>0</v>
      </c>
      <c r="E343" s="89">
        <f t="shared" ref="E343:H343" si="163">+E344</f>
        <v>206986.92</v>
      </c>
      <c r="F343" s="89">
        <f t="shared" si="163"/>
        <v>0</v>
      </c>
      <c r="G343" s="89">
        <f t="shared" si="163"/>
        <v>0</v>
      </c>
      <c r="H343" s="316">
        <f t="shared" si="163"/>
        <v>0</v>
      </c>
    </row>
    <row r="344" spans="2:8" ht="27" customHeight="1">
      <c r="B344" s="92">
        <v>3551</v>
      </c>
      <c r="C344" s="93" t="s">
        <v>506</v>
      </c>
      <c r="D344" s="94"/>
      <c r="E344" s="94">
        <v>206986.92</v>
      </c>
      <c r="F344" s="94"/>
      <c r="G344" s="94"/>
      <c r="H344" s="317"/>
    </row>
    <row r="345" spans="2:8" ht="27" customHeight="1">
      <c r="B345" s="87">
        <v>3560</v>
      </c>
      <c r="C345" s="91" t="s">
        <v>507</v>
      </c>
      <c r="D345" s="89">
        <f t="shared" ref="D345:H345" si="164">D346</f>
        <v>0</v>
      </c>
      <c r="E345" s="89">
        <f t="shared" si="164"/>
        <v>0</v>
      </c>
      <c r="F345" s="89">
        <f t="shared" si="164"/>
        <v>0</v>
      </c>
      <c r="G345" s="89">
        <f t="shared" si="164"/>
        <v>0</v>
      </c>
      <c r="H345" s="316">
        <f t="shared" si="164"/>
        <v>0</v>
      </c>
    </row>
    <row r="346" spans="2:8" ht="27" customHeight="1">
      <c r="B346" s="92">
        <v>3561</v>
      </c>
      <c r="C346" s="93" t="s">
        <v>1085</v>
      </c>
      <c r="D346" s="94"/>
      <c r="E346" s="94"/>
      <c r="F346" s="94"/>
      <c r="G346" s="94"/>
      <c r="H346" s="317"/>
    </row>
    <row r="347" spans="2:8" ht="27" customHeight="1">
      <c r="B347" s="87">
        <v>3570</v>
      </c>
      <c r="C347" s="91" t="s">
        <v>508</v>
      </c>
      <c r="D347" s="89">
        <f t="shared" ref="D347:H347" si="165">D348</f>
        <v>0</v>
      </c>
      <c r="E347" s="89">
        <f t="shared" si="165"/>
        <v>0</v>
      </c>
      <c r="F347" s="89">
        <f t="shared" si="165"/>
        <v>0</v>
      </c>
      <c r="G347" s="89">
        <f t="shared" si="165"/>
        <v>0</v>
      </c>
      <c r="H347" s="316">
        <f t="shared" si="165"/>
        <v>0</v>
      </c>
    </row>
    <row r="348" spans="2:8" ht="27" customHeight="1">
      <c r="B348" s="92">
        <v>3571</v>
      </c>
      <c r="C348" s="93" t="s">
        <v>509</v>
      </c>
      <c r="D348" s="94"/>
      <c r="E348" s="94"/>
      <c r="F348" s="94"/>
      <c r="G348" s="94"/>
      <c r="H348" s="317"/>
    </row>
    <row r="349" spans="2:8" ht="27" customHeight="1">
      <c r="B349" s="87">
        <v>3580</v>
      </c>
      <c r="C349" s="91" t="s">
        <v>510</v>
      </c>
      <c r="D349" s="89">
        <f t="shared" ref="D349:H349" si="166">D350</f>
        <v>0</v>
      </c>
      <c r="E349" s="89">
        <f t="shared" si="166"/>
        <v>0</v>
      </c>
      <c r="F349" s="89">
        <f t="shared" si="166"/>
        <v>0</v>
      </c>
      <c r="G349" s="89">
        <f t="shared" si="166"/>
        <v>0</v>
      </c>
      <c r="H349" s="316">
        <f t="shared" si="166"/>
        <v>0</v>
      </c>
    </row>
    <row r="350" spans="2:8" ht="27" customHeight="1">
      <c r="B350" s="92">
        <v>3581</v>
      </c>
      <c r="C350" s="93" t="s">
        <v>511</v>
      </c>
      <c r="D350" s="94"/>
      <c r="E350" s="94"/>
      <c r="F350" s="94"/>
      <c r="G350" s="94"/>
      <c r="H350" s="317"/>
    </row>
    <row r="351" spans="2:8" ht="27" customHeight="1">
      <c r="B351" s="87">
        <v>3590</v>
      </c>
      <c r="C351" s="91" t="s">
        <v>512</v>
      </c>
      <c r="D351" s="89">
        <f t="shared" ref="D351:H351" si="167">D352</f>
        <v>0</v>
      </c>
      <c r="E351" s="89">
        <f t="shared" si="167"/>
        <v>0</v>
      </c>
      <c r="F351" s="89">
        <f t="shared" si="167"/>
        <v>0</v>
      </c>
      <c r="G351" s="89">
        <f t="shared" si="167"/>
        <v>0</v>
      </c>
      <c r="H351" s="316">
        <f t="shared" si="167"/>
        <v>0</v>
      </c>
    </row>
    <row r="352" spans="2:8" ht="27" customHeight="1">
      <c r="B352" s="92">
        <v>3591</v>
      </c>
      <c r="C352" s="93" t="s">
        <v>513</v>
      </c>
      <c r="D352" s="94"/>
      <c r="E352" s="94"/>
      <c r="F352" s="94"/>
      <c r="G352" s="94"/>
      <c r="H352" s="317"/>
    </row>
    <row r="353" spans="2:8" ht="27" customHeight="1">
      <c r="B353" s="87">
        <v>3600</v>
      </c>
      <c r="C353" s="107" t="s">
        <v>514</v>
      </c>
      <c r="D353" s="89">
        <f t="shared" ref="D353" si="168">D354+D357+D359+D361+D363+D365+D367</f>
        <v>0</v>
      </c>
      <c r="E353" s="89">
        <f t="shared" ref="E353:H353" si="169">E354+E357+E359+E361+E363+E365+E367</f>
        <v>0</v>
      </c>
      <c r="F353" s="89">
        <f t="shared" si="169"/>
        <v>0</v>
      </c>
      <c r="G353" s="89">
        <f t="shared" si="169"/>
        <v>0</v>
      </c>
      <c r="H353" s="316">
        <f t="shared" si="169"/>
        <v>0</v>
      </c>
    </row>
    <row r="354" spans="2:8" ht="27" customHeight="1">
      <c r="B354" s="87">
        <v>3610</v>
      </c>
      <c r="C354" s="91" t="s">
        <v>515</v>
      </c>
      <c r="D354" s="89">
        <f>SUM(D355:D356)</f>
        <v>0</v>
      </c>
      <c r="E354" s="89">
        <f t="shared" ref="E354:H354" si="170">SUM(E355:E356)</f>
        <v>0</v>
      </c>
      <c r="F354" s="89">
        <f t="shared" si="170"/>
        <v>0</v>
      </c>
      <c r="G354" s="89">
        <f t="shared" si="170"/>
        <v>0</v>
      </c>
      <c r="H354" s="316">
        <f t="shared" si="170"/>
        <v>0</v>
      </c>
    </row>
    <row r="355" spans="2:8" ht="27" customHeight="1">
      <c r="B355" s="92">
        <v>3611</v>
      </c>
      <c r="C355" s="93" t="s">
        <v>516</v>
      </c>
      <c r="D355" s="94"/>
      <c r="E355" s="94"/>
      <c r="F355" s="94"/>
      <c r="G355" s="94"/>
      <c r="H355" s="317"/>
    </row>
    <row r="356" spans="2:8" ht="27" customHeight="1">
      <c r="B356" s="92">
        <v>3612</v>
      </c>
      <c r="C356" s="93" t="s">
        <v>517</v>
      </c>
      <c r="D356" s="94"/>
      <c r="E356" s="94"/>
      <c r="F356" s="94"/>
      <c r="G356" s="94"/>
      <c r="H356" s="317"/>
    </row>
    <row r="357" spans="2:8" ht="27" customHeight="1">
      <c r="B357" s="87">
        <v>3620</v>
      </c>
      <c r="C357" s="91" t="s">
        <v>518</v>
      </c>
      <c r="D357" s="89">
        <f t="shared" ref="D357:H357" si="171">D358</f>
        <v>0</v>
      </c>
      <c r="E357" s="89">
        <f t="shared" si="171"/>
        <v>0</v>
      </c>
      <c r="F357" s="89">
        <f t="shared" si="171"/>
        <v>0</v>
      </c>
      <c r="G357" s="89">
        <f t="shared" si="171"/>
        <v>0</v>
      </c>
      <c r="H357" s="316">
        <f t="shared" si="171"/>
        <v>0</v>
      </c>
    </row>
    <row r="358" spans="2:8" ht="27" customHeight="1">
      <c r="B358" s="92">
        <v>3621</v>
      </c>
      <c r="C358" s="93" t="s">
        <v>519</v>
      </c>
      <c r="D358" s="94"/>
      <c r="E358" s="94"/>
      <c r="F358" s="94"/>
      <c r="G358" s="94"/>
      <c r="H358" s="317"/>
    </row>
    <row r="359" spans="2:8" ht="27" customHeight="1">
      <c r="B359" s="87">
        <v>3630</v>
      </c>
      <c r="C359" s="91" t="s">
        <v>520</v>
      </c>
      <c r="D359" s="89">
        <f t="shared" ref="D359:H359" si="172">D360</f>
        <v>0</v>
      </c>
      <c r="E359" s="89">
        <f t="shared" si="172"/>
        <v>0</v>
      </c>
      <c r="F359" s="89">
        <f t="shared" si="172"/>
        <v>0</v>
      </c>
      <c r="G359" s="89">
        <f t="shared" si="172"/>
        <v>0</v>
      </c>
      <c r="H359" s="316">
        <f t="shared" si="172"/>
        <v>0</v>
      </c>
    </row>
    <row r="360" spans="2:8" ht="27" customHeight="1">
      <c r="B360" s="92">
        <v>3631</v>
      </c>
      <c r="C360" s="93" t="s">
        <v>520</v>
      </c>
      <c r="D360" s="94"/>
      <c r="E360" s="94"/>
      <c r="F360" s="94"/>
      <c r="G360" s="94"/>
      <c r="H360" s="317"/>
    </row>
    <row r="361" spans="2:8" ht="27" customHeight="1">
      <c r="B361" s="87">
        <v>3640</v>
      </c>
      <c r="C361" s="91" t="s">
        <v>521</v>
      </c>
      <c r="D361" s="89">
        <f t="shared" ref="D361:H361" si="173">D362</f>
        <v>0</v>
      </c>
      <c r="E361" s="89">
        <f t="shared" si="173"/>
        <v>0</v>
      </c>
      <c r="F361" s="89">
        <f t="shared" si="173"/>
        <v>0</v>
      </c>
      <c r="G361" s="89">
        <f t="shared" si="173"/>
        <v>0</v>
      </c>
      <c r="H361" s="316">
        <f t="shared" si="173"/>
        <v>0</v>
      </c>
    </row>
    <row r="362" spans="2:8" ht="27" customHeight="1">
      <c r="B362" s="92">
        <v>3641</v>
      </c>
      <c r="C362" s="93" t="s">
        <v>522</v>
      </c>
      <c r="D362" s="94"/>
      <c r="E362" s="94"/>
      <c r="F362" s="94"/>
      <c r="G362" s="94"/>
      <c r="H362" s="317"/>
    </row>
    <row r="363" spans="2:8" ht="27" customHeight="1">
      <c r="B363" s="87">
        <v>3650</v>
      </c>
      <c r="C363" s="91" t="s">
        <v>523</v>
      </c>
      <c r="D363" s="89">
        <f t="shared" ref="D363:H363" si="174">D364</f>
        <v>0</v>
      </c>
      <c r="E363" s="89">
        <f t="shared" si="174"/>
        <v>0</v>
      </c>
      <c r="F363" s="89">
        <f t="shared" si="174"/>
        <v>0</v>
      </c>
      <c r="G363" s="89">
        <f t="shared" si="174"/>
        <v>0</v>
      </c>
      <c r="H363" s="316">
        <f t="shared" si="174"/>
        <v>0</v>
      </c>
    </row>
    <row r="364" spans="2:8" ht="27" customHeight="1">
      <c r="B364" s="92">
        <v>3651</v>
      </c>
      <c r="C364" s="93" t="s">
        <v>524</v>
      </c>
      <c r="D364" s="94"/>
      <c r="E364" s="94"/>
      <c r="F364" s="94"/>
      <c r="G364" s="94"/>
      <c r="H364" s="317"/>
    </row>
    <row r="365" spans="2:8" ht="27" customHeight="1">
      <c r="B365" s="87">
        <v>3660</v>
      </c>
      <c r="C365" s="91" t="s">
        <v>525</v>
      </c>
      <c r="D365" s="89">
        <f t="shared" ref="D365:H365" si="175">D366</f>
        <v>0</v>
      </c>
      <c r="E365" s="89">
        <f t="shared" si="175"/>
        <v>0</v>
      </c>
      <c r="F365" s="89">
        <f t="shared" si="175"/>
        <v>0</v>
      </c>
      <c r="G365" s="89">
        <f t="shared" si="175"/>
        <v>0</v>
      </c>
      <c r="H365" s="316">
        <f t="shared" si="175"/>
        <v>0</v>
      </c>
    </row>
    <row r="366" spans="2:8" ht="27" customHeight="1">
      <c r="B366" s="92">
        <v>3661</v>
      </c>
      <c r="C366" s="93" t="s">
        <v>526</v>
      </c>
      <c r="D366" s="94"/>
      <c r="E366" s="94"/>
      <c r="F366" s="94"/>
      <c r="G366" s="94"/>
      <c r="H366" s="317"/>
    </row>
    <row r="367" spans="2:8" ht="27" customHeight="1">
      <c r="B367" s="87">
        <v>3690</v>
      </c>
      <c r="C367" s="91" t="s">
        <v>527</v>
      </c>
      <c r="D367" s="89">
        <f t="shared" ref="D367:H367" si="176">D368</f>
        <v>0</v>
      </c>
      <c r="E367" s="89">
        <f t="shared" si="176"/>
        <v>0</v>
      </c>
      <c r="F367" s="89">
        <f t="shared" si="176"/>
        <v>0</v>
      </c>
      <c r="G367" s="89">
        <f t="shared" si="176"/>
        <v>0</v>
      </c>
      <c r="H367" s="316">
        <f t="shared" si="176"/>
        <v>0</v>
      </c>
    </row>
    <row r="368" spans="2:8" ht="27" customHeight="1">
      <c r="B368" s="92">
        <v>3691</v>
      </c>
      <c r="C368" s="93" t="s">
        <v>527</v>
      </c>
      <c r="D368" s="94"/>
      <c r="E368" s="94"/>
      <c r="F368" s="94"/>
      <c r="G368" s="94"/>
      <c r="H368" s="317"/>
    </row>
    <row r="369" spans="2:8" ht="27" customHeight="1">
      <c r="B369" s="87">
        <v>3700</v>
      </c>
      <c r="C369" s="99" t="s">
        <v>528</v>
      </c>
      <c r="D369" s="89">
        <f t="shared" ref="D369" si="177">D370+D372+D374+D376+D378+D382+D386+D388+D390</f>
        <v>0</v>
      </c>
      <c r="E369" s="89">
        <f t="shared" ref="E369:H369" si="178">E370+E372+E374+E376+E378+E382+E386+E388+E390</f>
        <v>50800.5</v>
      </c>
      <c r="F369" s="89">
        <f t="shared" si="178"/>
        <v>0</v>
      </c>
      <c r="G369" s="89">
        <f t="shared" si="178"/>
        <v>0</v>
      </c>
      <c r="H369" s="316">
        <f t="shared" si="178"/>
        <v>0</v>
      </c>
    </row>
    <row r="370" spans="2:8" ht="27" customHeight="1">
      <c r="B370" s="87">
        <v>3710</v>
      </c>
      <c r="C370" s="91" t="s">
        <v>529</v>
      </c>
      <c r="D370" s="89">
        <f t="shared" ref="D370:H370" si="179">D371</f>
        <v>0</v>
      </c>
      <c r="E370" s="89">
        <f t="shared" si="179"/>
        <v>0</v>
      </c>
      <c r="F370" s="89">
        <f t="shared" si="179"/>
        <v>0</v>
      </c>
      <c r="G370" s="89">
        <f t="shared" si="179"/>
        <v>0</v>
      </c>
      <c r="H370" s="316">
        <f t="shared" si="179"/>
        <v>0</v>
      </c>
    </row>
    <row r="371" spans="2:8" ht="27" customHeight="1">
      <c r="B371" s="92">
        <v>3711</v>
      </c>
      <c r="C371" s="93" t="s">
        <v>530</v>
      </c>
      <c r="D371" s="94"/>
      <c r="E371" s="94"/>
      <c r="F371" s="94"/>
      <c r="G371" s="94"/>
      <c r="H371" s="317"/>
    </row>
    <row r="372" spans="2:8" ht="27" customHeight="1">
      <c r="B372" s="87">
        <v>3720</v>
      </c>
      <c r="C372" s="91" t="s">
        <v>531</v>
      </c>
      <c r="D372" s="89">
        <f t="shared" ref="D372:H372" si="180">D373</f>
        <v>0</v>
      </c>
      <c r="E372" s="89">
        <f t="shared" si="180"/>
        <v>50800.5</v>
      </c>
      <c r="F372" s="89">
        <f t="shared" si="180"/>
        <v>0</v>
      </c>
      <c r="G372" s="89">
        <f t="shared" si="180"/>
        <v>0</v>
      </c>
      <c r="H372" s="316">
        <f t="shared" si="180"/>
        <v>0</v>
      </c>
    </row>
    <row r="373" spans="2:8" ht="27" customHeight="1">
      <c r="B373" s="92">
        <v>3721</v>
      </c>
      <c r="C373" s="93" t="s">
        <v>532</v>
      </c>
      <c r="D373" s="94"/>
      <c r="E373" s="94">
        <v>50800.5</v>
      </c>
      <c r="F373" s="94"/>
      <c r="G373" s="94"/>
      <c r="H373" s="317"/>
    </row>
    <row r="374" spans="2:8" ht="27" customHeight="1">
      <c r="B374" s="87">
        <v>3730</v>
      </c>
      <c r="C374" s="91" t="s">
        <v>533</v>
      </c>
      <c r="D374" s="89">
        <f t="shared" ref="D374:H374" si="181">D375</f>
        <v>0</v>
      </c>
      <c r="E374" s="89">
        <f t="shared" si="181"/>
        <v>0</v>
      </c>
      <c r="F374" s="89">
        <f t="shared" si="181"/>
        <v>0</v>
      </c>
      <c r="G374" s="89">
        <f t="shared" si="181"/>
        <v>0</v>
      </c>
      <c r="H374" s="316">
        <f t="shared" si="181"/>
        <v>0</v>
      </c>
    </row>
    <row r="375" spans="2:8" ht="27" customHeight="1">
      <c r="B375" s="92">
        <v>3731</v>
      </c>
      <c r="C375" s="93" t="s">
        <v>533</v>
      </c>
      <c r="D375" s="94"/>
      <c r="E375" s="94"/>
      <c r="F375" s="94"/>
      <c r="G375" s="94"/>
      <c r="H375" s="317"/>
    </row>
    <row r="376" spans="2:8" ht="27" customHeight="1">
      <c r="B376" s="87">
        <v>3740</v>
      </c>
      <c r="C376" s="91" t="s">
        <v>534</v>
      </c>
      <c r="D376" s="89">
        <f t="shared" ref="D376:H376" si="182">D377</f>
        <v>0</v>
      </c>
      <c r="E376" s="89">
        <f t="shared" si="182"/>
        <v>0</v>
      </c>
      <c r="F376" s="89">
        <f t="shared" si="182"/>
        <v>0</v>
      </c>
      <c r="G376" s="89">
        <f t="shared" si="182"/>
        <v>0</v>
      </c>
      <c r="H376" s="316">
        <f t="shared" si="182"/>
        <v>0</v>
      </c>
    </row>
    <row r="377" spans="2:8" ht="27" customHeight="1">
      <c r="B377" s="92">
        <v>3741</v>
      </c>
      <c r="C377" s="93" t="s">
        <v>534</v>
      </c>
      <c r="D377" s="94"/>
      <c r="E377" s="94"/>
      <c r="F377" s="94"/>
      <c r="G377" s="94"/>
      <c r="H377" s="317"/>
    </row>
    <row r="378" spans="2:8" ht="27" customHeight="1">
      <c r="B378" s="87">
        <v>3750</v>
      </c>
      <c r="C378" s="91" t="s">
        <v>535</v>
      </c>
      <c r="D378" s="89">
        <f>SUM(D379:D381)</f>
        <v>0</v>
      </c>
      <c r="E378" s="89">
        <f t="shared" ref="E378:H378" si="183">SUM(E379:E381)</f>
        <v>0</v>
      </c>
      <c r="F378" s="89">
        <f t="shared" si="183"/>
        <v>0</v>
      </c>
      <c r="G378" s="89">
        <f t="shared" si="183"/>
        <v>0</v>
      </c>
      <c r="H378" s="316">
        <f t="shared" si="183"/>
        <v>0</v>
      </c>
    </row>
    <row r="379" spans="2:8" ht="27" customHeight="1">
      <c r="B379" s="92">
        <v>3751</v>
      </c>
      <c r="C379" s="93" t="s">
        <v>536</v>
      </c>
      <c r="D379" s="94"/>
      <c r="E379" s="94"/>
      <c r="F379" s="94"/>
      <c r="G379" s="94"/>
      <c r="H379" s="317"/>
    </row>
    <row r="380" spans="2:8" ht="27" customHeight="1">
      <c r="B380" s="92">
        <v>3752</v>
      </c>
      <c r="C380" s="93" t="s">
        <v>537</v>
      </c>
      <c r="D380" s="94"/>
      <c r="E380" s="94"/>
      <c r="F380" s="94"/>
      <c r="G380" s="94"/>
      <c r="H380" s="317"/>
    </row>
    <row r="381" spans="2:8" ht="27" customHeight="1">
      <c r="B381" s="92">
        <v>3753</v>
      </c>
      <c r="C381" s="93" t="s">
        <v>538</v>
      </c>
      <c r="D381" s="94"/>
      <c r="E381" s="94"/>
      <c r="F381" s="94"/>
      <c r="G381" s="94"/>
      <c r="H381" s="317"/>
    </row>
    <row r="382" spans="2:8" ht="27" customHeight="1">
      <c r="B382" s="87">
        <v>3760</v>
      </c>
      <c r="C382" s="91" t="s">
        <v>539</v>
      </c>
      <c r="D382" s="89">
        <f>SUM(D383:D385)</f>
        <v>0</v>
      </c>
      <c r="E382" s="89">
        <f t="shared" ref="E382:H382" si="184">SUM(E383:E385)</f>
        <v>0</v>
      </c>
      <c r="F382" s="89">
        <f t="shared" si="184"/>
        <v>0</v>
      </c>
      <c r="G382" s="89">
        <f t="shared" si="184"/>
        <v>0</v>
      </c>
      <c r="H382" s="316">
        <f t="shared" si="184"/>
        <v>0</v>
      </c>
    </row>
    <row r="383" spans="2:8" ht="27" customHeight="1">
      <c r="B383" s="92">
        <v>3761</v>
      </c>
      <c r="C383" s="93" t="s">
        <v>540</v>
      </c>
      <c r="D383" s="94"/>
      <c r="E383" s="94"/>
      <c r="F383" s="94"/>
      <c r="G383" s="94"/>
      <c r="H383" s="317"/>
    </row>
    <row r="384" spans="2:8" ht="27" customHeight="1">
      <c r="B384" s="92">
        <v>3762</v>
      </c>
      <c r="C384" s="93" t="s">
        <v>541</v>
      </c>
      <c r="D384" s="94"/>
      <c r="E384" s="94"/>
      <c r="F384" s="94"/>
      <c r="G384" s="94"/>
      <c r="H384" s="317"/>
    </row>
    <row r="385" spans="2:8" ht="27" customHeight="1">
      <c r="B385" s="92">
        <v>3763</v>
      </c>
      <c r="C385" s="93" t="s">
        <v>542</v>
      </c>
      <c r="D385" s="94"/>
      <c r="E385" s="94"/>
      <c r="F385" s="94"/>
      <c r="G385" s="94"/>
      <c r="H385" s="317"/>
    </row>
    <row r="386" spans="2:8" ht="27" customHeight="1">
      <c r="B386" s="87">
        <v>3770</v>
      </c>
      <c r="C386" s="91" t="s">
        <v>543</v>
      </c>
      <c r="D386" s="89">
        <f t="shared" ref="D386:H386" si="185">D387</f>
        <v>0</v>
      </c>
      <c r="E386" s="89">
        <f t="shared" si="185"/>
        <v>0</v>
      </c>
      <c r="F386" s="89">
        <f t="shared" si="185"/>
        <v>0</v>
      </c>
      <c r="G386" s="89">
        <f t="shared" si="185"/>
        <v>0</v>
      </c>
      <c r="H386" s="316">
        <f t="shared" si="185"/>
        <v>0</v>
      </c>
    </row>
    <row r="387" spans="2:8" ht="27" customHeight="1">
      <c r="B387" s="92">
        <v>3771</v>
      </c>
      <c r="C387" s="93" t="s">
        <v>543</v>
      </c>
      <c r="D387" s="94"/>
      <c r="E387" s="94"/>
      <c r="F387" s="94"/>
      <c r="G387" s="94"/>
      <c r="H387" s="317"/>
    </row>
    <row r="388" spans="2:8" ht="27" customHeight="1">
      <c r="B388" s="87">
        <v>3780</v>
      </c>
      <c r="C388" s="91" t="s">
        <v>544</v>
      </c>
      <c r="D388" s="89">
        <f t="shared" ref="D388:H388" si="186">D389</f>
        <v>0</v>
      </c>
      <c r="E388" s="89">
        <f t="shared" si="186"/>
        <v>0</v>
      </c>
      <c r="F388" s="89">
        <f t="shared" si="186"/>
        <v>0</v>
      </c>
      <c r="G388" s="89">
        <f t="shared" si="186"/>
        <v>0</v>
      </c>
      <c r="H388" s="316">
        <f t="shared" si="186"/>
        <v>0</v>
      </c>
    </row>
    <row r="389" spans="2:8" ht="27" customHeight="1">
      <c r="B389" s="92">
        <v>3781</v>
      </c>
      <c r="C389" s="93" t="s">
        <v>544</v>
      </c>
      <c r="D389" s="94"/>
      <c r="E389" s="94"/>
      <c r="F389" s="94"/>
      <c r="G389" s="94"/>
      <c r="H389" s="317"/>
    </row>
    <row r="390" spans="2:8" ht="27" customHeight="1">
      <c r="B390" s="87">
        <v>3790</v>
      </c>
      <c r="C390" s="91" t="s">
        <v>545</v>
      </c>
      <c r="D390" s="89">
        <f t="shared" ref="D390:H390" si="187">D391</f>
        <v>0</v>
      </c>
      <c r="E390" s="89">
        <f t="shared" si="187"/>
        <v>0</v>
      </c>
      <c r="F390" s="89">
        <f t="shared" si="187"/>
        <v>0</v>
      </c>
      <c r="G390" s="89">
        <f t="shared" si="187"/>
        <v>0</v>
      </c>
      <c r="H390" s="316">
        <f t="shared" si="187"/>
        <v>0</v>
      </c>
    </row>
    <row r="391" spans="2:8" ht="27" customHeight="1">
      <c r="B391" s="92">
        <v>3791</v>
      </c>
      <c r="C391" s="93" t="s">
        <v>545</v>
      </c>
      <c r="D391" s="94"/>
      <c r="E391" s="94"/>
      <c r="F391" s="94"/>
      <c r="G391" s="94"/>
      <c r="H391" s="317"/>
    </row>
    <row r="392" spans="2:8" ht="27" customHeight="1">
      <c r="B392" s="87">
        <v>3800</v>
      </c>
      <c r="C392" s="99" t="s">
        <v>546</v>
      </c>
      <c r="D392" s="89">
        <f t="shared" ref="D392" si="188">D393+D395+D398+D400+D402</f>
        <v>0</v>
      </c>
      <c r="E392" s="89">
        <f t="shared" ref="E392:H392" si="189">E393+E395+E398+E400+E402</f>
        <v>482962.22999999992</v>
      </c>
      <c r="F392" s="89">
        <f t="shared" si="189"/>
        <v>0</v>
      </c>
      <c r="G392" s="89">
        <f t="shared" si="189"/>
        <v>0</v>
      </c>
      <c r="H392" s="316">
        <f t="shared" si="189"/>
        <v>0</v>
      </c>
    </row>
    <row r="393" spans="2:8" ht="27" customHeight="1">
      <c r="B393" s="87">
        <v>3810</v>
      </c>
      <c r="C393" s="91" t="s">
        <v>547</v>
      </c>
      <c r="D393" s="89">
        <f t="shared" ref="D393:H393" si="190">D394</f>
        <v>0</v>
      </c>
      <c r="E393" s="89">
        <f t="shared" si="190"/>
        <v>0</v>
      </c>
      <c r="F393" s="89">
        <f t="shared" si="190"/>
        <v>0</v>
      </c>
      <c r="G393" s="89">
        <f t="shared" si="190"/>
        <v>0</v>
      </c>
      <c r="H393" s="316">
        <f t="shared" si="190"/>
        <v>0</v>
      </c>
    </row>
    <row r="394" spans="2:8" ht="27" customHeight="1">
      <c r="B394" s="92">
        <v>3811</v>
      </c>
      <c r="C394" s="93" t="s">
        <v>547</v>
      </c>
      <c r="D394" s="94"/>
      <c r="E394" s="94"/>
      <c r="F394" s="94"/>
      <c r="G394" s="94"/>
      <c r="H394" s="317"/>
    </row>
    <row r="395" spans="2:8" ht="27" customHeight="1">
      <c r="B395" s="87">
        <v>3820</v>
      </c>
      <c r="C395" s="91" t="s">
        <v>548</v>
      </c>
      <c r="D395" s="89">
        <f t="shared" ref="D395" si="191">D396+D397</f>
        <v>0</v>
      </c>
      <c r="E395" s="89">
        <f t="shared" ref="E395:H395" si="192">E396+E397</f>
        <v>460638.31999999995</v>
      </c>
      <c r="F395" s="89">
        <f t="shared" si="192"/>
        <v>0</v>
      </c>
      <c r="G395" s="89">
        <f t="shared" si="192"/>
        <v>0</v>
      </c>
      <c r="H395" s="316">
        <f t="shared" si="192"/>
        <v>0</v>
      </c>
    </row>
    <row r="396" spans="2:8" ht="27" customHeight="1">
      <c r="B396" s="92">
        <v>3821</v>
      </c>
      <c r="C396" s="93" t="s">
        <v>549</v>
      </c>
      <c r="D396" s="94"/>
      <c r="E396" s="94">
        <v>139306.72</v>
      </c>
      <c r="F396" s="94"/>
      <c r="G396" s="94"/>
      <c r="H396" s="317"/>
    </row>
    <row r="397" spans="2:8" ht="27" customHeight="1">
      <c r="B397" s="92">
        <v>3822</v>
      </c>
      <c r="C397" s="93" t="s">
        <v>550</v>
      </c>
      <c r="D397" s="94"/>
      <c r="E397" s="94">
        <v>321331.59999999998</v>
      </c>
      <c r="F397" s="94"/>
      <c r="G397" s="94"/>
      <c r="H397" s="317"/>
    </row>
    <row r="398" spans="2:8" ht="27" customHeight="1">
      <c r="B398" s="87">
        <v>3830</v>
      </c>
      <c r="C398" s="91" t="s">
        <v>551</v>
      </c>
      <c r="D398" s="89">
        <f t="shared" ref="D398:H398" si="193">D399</f>
        <v>0</v>
      </c>
      <c r="E398" s="89">
        <f t="shared" si="193"/>
        <v>0</v>
      </c>
      <c r="F398" s="89">
        <f t="shared" si="193"/>
        <v>0</v>
      </c>
      <c r="G398" s="89">
        <f t="shared" si="193"/>
        <v>0</v>
      </c>
      <c r="H398" s="316">
        <f t="shared" si="193"/>
        <v>0</v>
      </c>
    </row>
    <row r="399" spans="2:8" ht="27" customHeight="1">
      <c r="B399" s="92">
        <v>3831</v>
      </c>
      <c r="C399" s="93" t="s">
        <v>551</v>
      </c>
      <c r="D399" s="94"/>
      <c r="E399" s="94"/>
      <c r="F399" s="94"/>
      <c r="G399" s="94"/>
      <c r="H399" s="317"/>
    </row>
    <row r="400" spans="2:8" s="100" customFormat="1" ht="27" customHeight="1">
      <c r="B400" s="87">
        <v>3840</v>
      </c>
      <c r="C400" s="91" t="s">
        <v>552</v>
      </c>
      <c r="D400" s="89">
        <f t="shared" ref="D400:H400" si="194">D401</f>
        <v>0</v>
      </c>
      <c r="E400" s="89">
        <f t="shared" si="194"/>
        <v>0</v>
      </c>
      <c r="F400" s="89">
        <f t="shared" si="194"/>
        <v>0</v>
      </c>
      <c r="G400" s="89">
        <f t="shared" si="194"/>
        <v>0</v>
      </c>
      <c r="H400" s="316">
        <f t="shared" si="194"/>
        <v>0</v>
      </c>
    </row>
    <row r="401" spans="2:8" ht="27" customHeight="1">
      <c r="B401" s="92">
        <v>3841</v>
      </c>
      <c r="C401" s="93" t="s">
        <v>553</v>
      </c>
      <c r="D401" s="94"/>
      <c r="E401" s="94"/>
      <c r="F401" s="94"/>
      <c r="G401" s="94"/>
      <c r="H401" s="317"/>
    </row>
    <row r="402" spans="2:8" ht="27" customHeight="1">
      <c r="B402" s="87">
        <v>3850</v>
      </c>
      <c r="C402" s="91" t="s">
        <v>554</v>
      </c>
      <c r="D402" s="89">
        <f t="shared" ref="D402:H402" si="195">D403</f>
        <v>0</v>
      </c>
      <c r="E402" s="89">
        <f t="shared" si="195"/>
        <v>22323.91</v>
      </c>
      <c r="F402" s="89">
        <f t="shared" si="195"/>
        <v>0</v>
      </c>
      <c r="G402" s="89">
        <f t="shared" si="195"/>
        <v>0</v>
      </c>
      <c r="H402" s="316">
        <f t="shared" si="195"/>
        <v>0</v>
      </c>
    </row>
    <row r="403" spans="2:8" ht="27" customHeight="1">
      <c r="B403" s="92">
        <v>3851</v>
      </c>
      <c r="C403" s="93" t="s">
        <v>554</v>
      </c>
      <c r="D403" s="94"/>
      <c r="E403" s="94">
        <v>22323.91</v>
      </c>
      <c r="F403" s="94"/>
      <c r="G403" s="94"/>
      <c r="H403" s="317"/>
    </row>
    <row r="404" spans="2:8" ht="27" customHeight="1">
      <c r="B404" s="87">
        <v>3900</v>
      </c>
      <c r="C404" s="99" t="s">
        <v>555</v>
      </c>
      <c r="D404" s="89">
        <f t="shared" ref="D404" si="196">D405+D407+D410+D412+D415+D417+D419+D421+D425</f>
        <v>0</v>
      </c>
      <c r="E404" s="89">
        <f t="shared" ref="E404:H404" si="197">E405+E407+E410+E412+E415+E417+E419+E421+E425</f>
        <v>510154</v>
      </c>
      <c r="F404" s="89">
        <f t="shared" si="197"/>
        <v>0</v>
      </c>
      <c r="G404" s="89">
        <f t="shared" si="197"/>
        <v>0</v>
      </c>
      <c r="H404" s="316">
        <f t="shared" si="197"/>
        <v>0</v>
      </c>
    </row>
    <row r="405" spans="2:8" ht="27" customHeight="1">
      <c r="B405" s="87">
        <v>3910</v>
      </c>
      <c r="C405" s="91" t="s">
        <v>556</v>
      </c>
      <c r="D405" s="89">
        <f t="shared" ref="D405:H405" si="198">D406</f>
        <v>0</v>
      </c>
      <c r="E405" s="89">
        <f t="shared" si="198"/>
        <v>0</v>
      </c>
      <c r="F405" s="89">
        <f t="shared" si="198"/>
        <v>0</v>
      </c>
      <c r="G405" s="89">
        <f t="shared" si="198"/>
        <v>0</v>
      </c>
      <c r="H405" s="316">
        <f t="shared" si="198"/>
        <v>0</v>
      </c>
    </row>
    <row r="406" spans="2:8" ht="27" customHeight="1">
      <c r="B406" s="92">
        <v>3911</v>
      </c>
      <c r="C406" s="93" t="s">
        <v>556</v>
      </c>
      <c r="D406" s="94"/>
      <c r="E406" s="94"/>
      <c r="F406" s="94"/>
      <c r="G406" s="94"/>
      <c r="H406" s="317"/>
    </row>
    <row r="407" spans="2:8" ht="27" customHeight="1">
      <c r="B407" s="87">
        <v>3920</v>
      </c>
      <c r="C407" s="91" t="s">
        <v>557</v>
      </c>
      <c r="D407" s="89">
        <f>SUM(D408:D409)</f>
        <v>0</v>
      </c>
      <c r="E407" s="89">
        <f t="shared" ref="E407:H407" si="199">SUM(E408:E409)</f>
        <v>0</v>
      </c>
      <c r="F407" s="89">
        <f t="shared" si="199"/>
        <v>0</v>
      </c>
      <c r="G407" s="89">
        <f t="shared" si="199"/>
        <v>0</v>
      </c>
      <c r="H407" s="316">
        <f t="shared" si="199"/>
        <v>0</v>
      </c>
    </row>
    <row r="408" spans="2:8" ht="27" customHeight="1">
      <c r="B408" s="92">
        <v>3921</v>
      </c>
      <c r="C408" s="93" t="s">
        <v>558</v>
      </c>
      <c r="D408" s="94"/>
      <c r="E408" s="94"/>
      <c r="F408" s="94"/>
      <c r="G408" s="94"/>
      <c r="H408" s="317"/>
    </row>
    <row r="409" spans="2:8" ht="27" customHeight="1">
      <c r="B409" s="92">
        <v>3922</v>
      </c>
      <c r="C409" s="93" t="s">
        <v>559</v>
      </c>
      <c r="D409" s="94"/>
      <c r="E409" s="94"/>
      <c r="F409" s="94"/>
      <c r="G409" s="94"/>
      <c r="H409" s="317"/>
    </row>
    <row r="410" spans="2:8" ht="27" customHeight="1">
      <c r="B410" s="87">
        <v>3930</v>
      </c>
      <c r="C410" s="91" t="s">
        <v>560</v>
      </c>
      <c r="D410" s="89">
        <f t="shared" ref="D410:H410" si="200">D411</f>
        <v>0</v>
      </c>
      <c r="E410" s="89">
        <f t="shared" si="200"/>
        <v>0</v>
      </c>
      <c r="F410" s="89">
        <f t="shared" si="200"/>
        <v>0</v>
      </c>
      <c r="G410" s="89">
        <f t="shared" si="200"/>
        <v>0</v>
      </c>
      <c r="H410" s="316">
        <f t="shared" si="200"/>
        <v>0</v>
      </c>
    </row>
    <row r="411" spans="2:8" ht="27" customHeight="1">
      <c r="B411" s="92">
        <v>3931</v>
      </c>
      <c r="C411" s="93" t="s">
        <v>560</v>
      </c>
      <c r="D411" s="94"/>
      <c r="E411" s="94"/>
      <c r="F411" s="94"/>
      <c r="G411" s="94"/>
      <c r="H411" s="317"/>
    </row>
    <row r="412" spans="2:8" ht="27" customHeight="1">
      <c r="B412" s="87">
        <v>3940</v>
      </c>
      <c r="C412" s="91" t="s">
        <v>561</v>
      </c>
      <c r="D412" s="89">
        <f>SUM(D413:D414)</f>
        <v>0</v>
      </c>
      <c r="E412" s="89">
        <f t="shared" ref="E412:H412" si="201">SUM(E413:E414)</f>
        <v>0</v>
      </c>
      <c r="F412" s="89">
        <f t="shared" si="201"/>
        <v>0</v>
      </c>
      <c r="G412" s="89">
        <f t="shared" si="201"/>
        <v>0</v>
      </c>
      <c r="H412" s="316">
        <f t="shared" si="201"/>
        <v>0</v>
      </c>
    </row>
    <row r="413" spans="2:8" ht="27" customHeight="1">
      <c r="B413" s="92">
        <v>3941</v>
      </c>
      <c r="C413" s="93" t="s">
        <v>562</v>
      </c>
      <c r="D413" s="94"/>
      <c r="E413" s="94"/>
      <c r="F413" s="94"/>
      <c r="G413" s="94"/>
      <c r="H413" s="317"/>
    </row>
    <row r="414" spans="2:8" ht="27" customHeight="1">
      <c r="B414" s="92">
        <v>3942</v>
      </c>
      <c r="C414" s="93" t="s">
        <v>563</v>
      </c>
      <c r="D414" s="94"/>
      <c r="E414" s="94"/>
      <c r="F414" s="94"/>
      <c r="G414" s="94"/>
      <c r="H414" s="317"/>
    </row>
    <row r="415" spans="2:8" ht="27" customHeight="1">
      <c r="B415" s="87">
        <v>3950</v>
      </c>
      <c r="C415" s="91" t="s">
        <v>564</v>
      </c>
      <c r="D415" s="89">
        <f t="shared" ref="D415:H415" si="202">D416</f>
        <v>0</v>
      </c>
      <c r="E415" s="89">
        <f t="shared" si="202"/>
        <v>0</v>
      </c>
      <c r="F415" s="89">
        <f t="shared" si="202"/>
        <v>0</v>
      </c>
      <c r="G415" s="89">
        <f t="shared" si="202"/>
        <v>0</v>
      </c>
      <c r="H415" s="316">
        <f t="shared" si="202"/>
        <v>0</v>
      </c>
    </row>
    <row r="416" spans="2:8" ht="27" customHeight="1">
      <c r="B416" s="92">
        <v>3951</v>
      </c>
      <c r="C416" s="93" t="s">
        <v>564</v>
      </c>
      <c r="D416" s="94"/>
      <c r="E416" s="94"/>
      <c r="F416" s="94"/>
      <c r="G416" s="94"/>
      <c r="H416" s="317"/>
    </row>
    <row r="417" spans="2:8" ht="27" customHeight="1">
      <c r="B417" s="87">
        <v>3960</v>
      </c>
      <c r="C417" s="91" t="s">
        <v>565</v>
      </c>
      <c r="D417" s="89">
        <f t="shared" ref="D417:H417" si="203">D418</f>
        <v>0</v>
      </c>
      <c r="E417" s="89">
        <f t="shared" si="203"/>
        <v>0</v>
      </c>
      <c r="F417" s="89">
        <f t="shared" si="203"/>
        <v>0</v>
      </c>
      <c r="G417" s="89">
        <f t="shared" si="203"/>
        <v>0</v>
      </c>
      <c r="H417" s="316">
        <f t="shared" si="203"/>
        <v>0</v>
      </c>
    </row>
    <row r="418" spans="2:8" ht="27" customHeight="1">
      <c r="B418" s="92">
        <v>3961</v>
      </c>
      <c r="C418" s="93" t="s">
        <v>565</v>
      </c>
      <c r="D418" s="94"/>
      <c r="E418" s="94"/>
      <c r="F418" s="94"/>
      <c r="G418" s="94"/>
      <c r="H418" s="317"/>
    </row>
    <row r="419" spans="2:8" ht="27" customHeight="1">
      <c r="B419" s="87">
        <v>3970</v>
      </c>
      <c r="C419" s="91" t="s">
        <v>566</v>
      </c>
      <c r="D419" s="89">
        <f t="shared" ref="D419:H419" si="204">D420</f>
        <v>0</v>
      </c>
      <c r="E419" s="89">
        <f t="shared" si="204"/>
        <v>0</v>
      </c>
      <c r="F419" s="89">
        <f t="shared" si="204"/>
        <v>0</v>
      </c>
      <c r="G419" s="89">
        <f t="shared" si="204"/>
        <v>0</v>
      </c>
      <c r="H419" s="316">
        <f t="shared" si="204"/>
        <v>0</v>
      </c>
    </row>
    <row r="420" spans="2:8" ht="27" customHeight="1">
      <c r="B420" s="92">
        <v>3971</v>
      </c>
      <c r="C420" s="93" t="s">
        <v>566</v>
      </c>
      <c r="D420" s="94"/>
      <c r="E420" s="94"/>
      <c r="F420" s="94"/>
      <c r="G420" s="94"/>
      <c r="H420" s="317"/>
    </row>
    <row r="421" spans="2:8" ht="27" customHeight="1">
      <c r="B421" s="87">
        <v>3980</v>
      </c>
      <c r="C421" s="91" t="s">
        <v>567</v>
      </c>
      <c r="D421" s="89">
        <f>SUM(D422:D424)</f>
        <v>0</v>
      </c>
      <c r="E421" s="89">
        <f t="shared" ref="E421:H421" si="205">SUM(E422:E424)</f>
        <v>510154</v>
      </c>
      <c r="F421" s="89">
        <f t="shared" si="205"/>
        <v>0</v>
      </c>
      <c r="G421" s="89">
        <f t="shared" si="205"/>
        <v>0</v>
      </c>
      <c r="H421" s="316">
        <f t="shared" si="205"/>
        <v>0</v>
      </c>
    </row>
    <row r="422" spans="2:8" ht="27" customHeight="1">
      <c r="B422" s="109">
        <v>3981</v>
      </c>
      <c r="C422" s="93" t="s">
        <v>568</v>
      </c>
      <c r="D422" s="94"/>
      <c r="E422" s="94"/>
      <c r="F422" s="94"/>
      <c r="G422" s="94"/>
      <c r="H422" s="317"/>
    </row>
    <row r="423" spans="2:8" ht="27" customHeight="1">
      <c r="B423" s="109">
        <v>3982</v>
      </c>
      <c r="C423" s="93" t="s">
        <v>569</v>
      </c>
      <c r="D423" s="94"/>
      <c r="E423" s="94">
        <v>510154</v>
      </c>
      <c r="F423" s="94"/>
      <c r="G423" s="94"/>
      <c r="H423" s="317"/>
    </row>
    <row r="424" spans="2:8" ht="27" customHeight="1">
      <c r="B424" s="109">
        <v>3983</v>
      </c>
      <c r="C424" s="93" t="s">
        <v>570</v>
      </c>
      <c r="D424" s="94"/>
      <c r="E424" s="94"/>
      <c r="F424" s="94"/>
      <c r="G424" s="94"/>
      <c r="H424" s="317"/>
    </row>
    <row r="425" spans="2:8" ht="27" customHeight="1">
      <c r="B425" s="87">
        <v>3990</v>
      </c>
      <c r="C425" s="91" t="s">
        <v>555</v>
      </c>
      <c r="D425" s="89">
        <f>SUM(D426:D433)</f>
        <v>0</v>
      </c>
      <c r="E425" s="89">
        <f t="shared" ref="E425:H425" si="206">SUM(E426:E433)</f>
        <v>0</v>
      </c>
      <c r="F425" s="89">
        <f t="shared" si="206"/>
        <v>0</v>
      </c>
      <c r="G425" s="89">
        <f t="shared" si="206"/>
        <v>0</v>
      </c>
      <c r="H425" s="316">
        <f t="shared" si="206"/>
        <v>0</v>
      </c>
    </row>
    <row r="426" spans="2:8" ht="27" customHeight="1">
      <c r="B426" s="92">
        <v>3991</v>
      </c>
      <c r="C426" s="93" t="s">
        <v>571</v>
      </c>
      <c r="D426" s="94"/>
      <c r="E426" s="94"/>
      <c r="F426" s="94"/>
      <c r="G426" s="94"/>
      <c r="H426" s="317"/>
    </row>
    <row r="427" spans="2:8" ht="27" customHeight="1">
      <c r="B427" s="92">
        <v>3992</v>
      </c>
      <c r="C427" s="93" t="s">
        <v>572</v>
      </c>
      <c r="D427" s="94"/>
      <c r="E427" s="94"/>
      <c r="F427" s="94"/>
      <c r="G427" s="94"/>
      <c r="H427" s="317"/>
    </row>
    <row r="428" spans="2:8" ht="27" customHeight="1">
      <c r="B428" s="92">
        <v>3993</v>
      </c>
      <c r="C428" s="93" t="s">
        <v>573</v>
      </c>
      <c r="D428" s="94"/>
      <c r="E428" s="94"/>
      <c r="F428" s="94"/>
      <c r="G428" s="94"/>
      <c r="H428" s="317"/>
    </row>
    <row r="429" spans="2:8" ht="27" customHeight="1">
      <c r="B429" s="92">
        <v>3994</v>
      </c>
      <c r="C429" s="93" t="s">
        <v>574</v>
      </c>
      <c r="D429" s="94"/>
      <c r="E429" s="94"/>
      <c r="F429" s="94"/>
      <c r="G429" s="94"/>
      <c r="H429" s="317"/>
    </row>
    <row r="430" spans="2:8" ht="27" customHeight="1">
      <c r="B430" s="92">
        <v>3995</v>
      </c>
      <c r="C430" s="93" t="s">
        <v>575</v>
      </c>
      <c r="D430" s="94"/>
      <c r="E430" s="94"/>
      <c r="F430" s="94"/>
      <c r="G430" s="94"/>
      <c r="H430" s="317"/>
    </row>
    <row r="431" spans="2:8" ht="27" customHeight="1">
      <c r="B431" s="92">
        <v>3996</v>
      </c>
      <c r="C431" s="93" t="s">
        <v>576</v>
      </c>
      <c r="D431" s="94"/>
      <c r="E431" s="94"/>
      <c r="F431" s="94"/>
      <c r="G431" s="94"/>
      <c r="H431" s="317"/>
    </row>
    <row r="432" spans="2:8" ht="27" customHeight="1">
      <c r="B432" s="92">
        <v>3997</v>
      </c>
      <c r="C432" s="93" t="s">
        <v>577</v>
      </c>
      <c r="D432" s="94"/>
      <c r="E432" s="94"/>
      <c r="F432" s="94"/>
      <c r="G432" s="94"/>
      <c r="H432" s="317"/>
    </row>
    <row r="433" spans="2:10" ht="27" customHeight="1">
      <c r="B433" s="92">
        <v>3998</v>
      </c>
      <c r="C433" s="93" t="s">
        <v>1082</v>
      </c>
      <c r="D433" s="94"/>
      <c r="E433" s="94"/>
      <c r="F433" s="94"/>
      <c r="G433" s="94"/>
      <c r="H433" s="317"/>
    </row>
    <row r="434" spans="2:10" ht="27" customHeight="1">
      <c r="B434" s="87" t="s">
        <v>1109</v>
      </c>
      <c r="C434" s="104"/>
      <c r="D434" s="89">
        <f>D404+D392+D369+D353+D332+D313+D292+D273+D250</f>
        <v>0</v>
      </c>
      <c r="E434" s="89">
        <f t="shared" ref="E434:H434" si="207">E404+E392+E369+E353+E332+E313+E292+E273+E250</f>
        <v>1637999.89</v>
      </c>
      <c r="F434" s="89">
        <f t="shared" si="207"/>
        <v>0</v>
      </c>
      <c r="G434" s="89">
        <f t="shared" si="207"/>
        <v>0</v>
      </c>
      <c r="H434" s="316">
        <f t="shared" si="207"/>
        <v>0</v>
      </c>
    </row>
    <row r="435" spans="2:10" ht="27" customHeight="1">
      <c r="B435" s="87">
        <v>4000</v>
      </c>
      <c r="C435" s="99" t="s">
        <v>12</v>
      </c>
      <c r="D435" s="89">
        <f t="shared" ref="D435" si="208">D436+D455+D466+D490+D517+D525+D538+D541+D553</f>
        <v>0</v>
      </c>
      <c r="E435" s="89">
        <f t="shared" ref="E435:H435" si="209">E436+E455+E466+E490+E517+E525+E538+E541+E553</f>
        <v>50506</v>
      </c>
      <c r="F435" s="89">
        <f t="shared" si="209"/>
        <v>0</v>
      </c>
      <c r="G435" s="89">
        <f t="shared" si="209"/>
        <v>0</v>
      </c>
      <c r="H435" s="316">
        <f t="shared" si="209"/>
        <v>0</v>
      </c>
    </row>
    <row r="436" spans="2:10" ht="27" customHeight="1">
      <c r="B436" s="87">
        <v>4100</v>
      </c>
      <c r="C436" s="99" t="s">
        <v>16</v>
      </c>
      <c r="D436" s="89">
        <f t="shared" ref="D436" si="210">D437+D439+D441+D443+D445+D447+D449+D451+D453</f>
        <v>0</v>
      </c>
      <c r="E436" s="89">
        <f t="shared" ref="E436:H436" si="211">E437+E439+E441+E443+E445+E447+E449+E451+E453</f>
        <v>0</v>
      </c>
      <c r="F436" s="89">
        <f t="shared" si="211"/>
        <v>0</v>
      </c>
      <c r="G436" s="89">
        <f t="shared" si="211"/>
        <v>0</v>
      </c>
      <c r="H436" s="316">
        <f t="shared" si="211"/>
        <v>0</v>
      </c>
    </row>
    <row r="437" spans="2:10" ht="27" customHeight="1">
      <c r="B437" s="87">
        <v>4110</v>
      </c>
      <c r="C437" s="105" t="s">
        <v>578</v>
      </c>
      <c r="D437" s="89">
        <f t="shared" ref="D437:H437" si="212">D438</f>
        <v>0</v>
      </c>
      <c r="E437" s="89">
        <f t="shared" si="212"/>
        <v>0</v>
      </c>
      <c r="F437" s="89">
        <f t="shared" si="212"/>
        <v>0</v>
      </c>
      <c r="G437" s="89">
        <f t="shared" si="212"/>
        <v>0</v>
      </c>
      <c r="H437" s="316">
        <f t="shared" si="212"/>
        <v>0</v>
      </c>
    </row>
    <row r="438" spans="2:10" ht="27" customHeight="1">
      <c r="B438" s="92">
        <v>4111</v>
      </c>
      <c r="C438" s="110" t="s">
        <v>578</v>
      </c>
      <c r="D438" s="94"/>
      <c r="E438" s="94"/>
      <c r="F438" s="94"/>
      <c r="G438" s="94"/>
      <c r="H438" s="317"/>
    </row>
    <row r="439" spans="2:10" ht="27" customHeight="1">
      <c r="B439" s="87">
        <v>4120</v>
      </c>
      <c r="C439" s="105" t="s">
        <v>579</v>
      </c>
      <c r="D439" s="89">
        <f t="shared" ref="D439:H439" si="213">D440</f>
        <v>0</v>
      </c>
      <c r="E439" s="89">
        <f t="shared" si="213"/>
        <v>0</v>
      </c>
      <c r="F439" s="89">
        <f t="shared" si="213"/>
        <v>0</v>
      </c>
      <c r="G439" s="89">
        <f t="shared" si="213"/>
        <v>0</v>
      </c>
      <c r="H439" s="316">
        <f t="shared" si="213"/>
        <v>0</v>
      </c>
    </row>
    <row r="440" spans="2:10" ht="27" customHeight="1">
      <c r="B440" s="92">
        <v>4121</v>
      </c>
      <c r="C440" s="110" t="s">
        <v>580</v>
      </c>
      <c r="D440" s="94"/>
      <c r="E440" s="94"/>
      <c r="F440" s="94"/>
      <c r="G440" s="94"/>
      <c r="H440" s="317"/>
    </row>
    <row r="441" spans="2:10" ht="27" customHeight="1">
      <c r="B441" s="87">
        <v>4130</v>
      </c>
      <c r="C441" s="105" t="s">
        <v>581</v>
      </c>
      <c r="D441" s="89">
        <f>SUM(D442)</f>
        <v>0</v>
      </c>
      <c r="E441" s="89">
        <f t="shared" ref="E441:H441" si="214">SUM(E442)</f>
        <v>0</v>
      </c>
      <c r="F441" s="89">
        <f t="shared" si="214"/>
        <v>0</v>
      </c>
      <c r="G441" s="89">
        <f t="shared" si="214"/>
        <v>0</v>
      </c>
      <c r="H441" s="316">
        <f t="shared" si="214"/>
        <v>0</v>
      </c>
      <c r="J441" s="100"/>
    </row>
    <row r="442" spans="2:10" ht="27" customHeight="1">
      <c r="B442" s="92">
        <v>4131</v>
      </c>
      <c r="C442" s="110" t="s">
        <v>582</v>
      </c>
      <c r="D442" s="94"/>
      <c r="E442" s="94"/>
      <c r="F442" s="94"/>
      <c r="G442" s="94"/>
      <c r="H442" s="317"/>
    </row>
    <row r="443" spans="2:10" ht="27" customHeight="1">
      <c r="B443" s="87">
        <v>4140</v>
      </c>
      <c r="C443" s="105" t="s">
        <v>583</v>
      </c>
      <c r="D443" s="89">
        <f t="shared" ref="D443:H443" si="215">D444</f>
        <v>0</v>
      </c>
      <c r="E443" s="89">
        <f t="shared" si="215"/>
        <v>0</v>
      </c>
      <c r="F443" s="89">
        <f t="shared" si="215"/>
        <v>0</v>
      </c>
      <c r="G443" s="89">
        <f t="shared" si="215"/>
        <v>0</v>
      </c>
      <c r="H443" s="316">
        <f t="shared" si="215"/>
        <v>0</v>
      </c>
    </row>
    <row r="444" spans="2:10" ht="27" customHeight="1">
      <c r="B444" s="92">
        <v>4141</v>
      </c>
      <c r="C444" s="93" t="s">
        <v>584</v>
      </c>
      <c r="D444" s="94"/>
      <c r="E444" s="94"/>
      <c r="F444" s="94"/>
      <c r="G444" s="94"/>
      <c r="H444" s="317"/>
    </row>
    <row r="445" spans="2:10" ht="27" customHeight="1">
      <c r="B445" s="87">
        <v>4150</v>
      </c>
      <c r="C445" s="91" t="s">
        <v>585</v>
      </c>
      <c r="D445" s="89">
        <f t="shared" ref="D445:H445" si="216">D446</f>
        <v>0</v>
      </c>
      <c r="E445" s="89">
        <f t="shared" si="216"/>
        <v>0</v>
      </c>
      <c r="F445" s="89">
        <f t="shared" si="216"/>
        <v>0</v>
      </c>
      <c r="G445" s="89">
        <f t="shared" si="216"/>
        <v>0</v>
      </c>
      <c r="H445" s="316">
        <f t="shared" si="216"/>
        <v>0</v>
      </c>
    </row>
    <row r="446" spans="2:10" ht="27" customHeight="1">
      <c r="B446" s="92">
        <v>4151</v>
      </c>
      <c r="C446" s="93" t="s">
        <v>585</v>
      </c>
      <c r="D446" s="94"/>
      <c r="E446" s="94"/>
      <c r="F446" s="94"/>
      <c r="G446" s="94"/>
      <c r="H446" s="317"/>
    </row>
    <row r="447" spans="2:10" ht="27" customHeight="1">
      <c r="B447" s="87">
        <v>4160</v>
      </c>
      <c r="C447" s="91" t="s">
        <v>586</v>
      </c>
      <c r="D447" s="89">
        <f t="shared" ref="D447:H447" si="217">D448</f>
        <v>0</v>
      </c>
      <c r="E447" s="89">
        <f t="shared" si="217"/>
        <v>0</v>
      </c>
      <c r="F447" s="89">
        <f t="shared" si="217"/>
        <v>0</v>
      </c>
      <c r="G447" s="89">
        <f t="shared" si="217"/>
        <v>0</v>
      </c>
      <c r="H447" s="316">
        <f t="shared" si="217"/>
        <v>0</v>
      </c>
    </row>
    <row r="448" spans="2:10" ht="27" customHeight="1">
      <c r="B448" s="92">
        <v>4161</v>
      </c>
      <c r="C448" s="93" t="s">
        <v>586</v>
      </c>
      <c r="D448" s="94"/>
      <c r="E448" s="94"/>
      <c r="F448" s="94"/>
      <c r="G448" s="94"/>
      <c r="H448" s="317"/>
    </row>
    <row r="449" spans="2:8" ht="27" customHeight="1">
      <c r="B449" s="87">
        <v>4170</v>
      </c>
      <c r="C449" s="91" t="s">
        <v>587</v>
      </c>
      <c r="D449" s="89">
        <f t="shared" ref="D449:H449" si="218">D450</f>
        <v>0</v>
      </c>
      <c r="E449" s="89">
        <f t="shared" si="218"/>
        <v>0</v>
      </c>
      <c r="F449" s="89">
        <f t="shared" si="218"/>
        <v>0</v>
      </c>
      <c r="G449" s="89">
        <f t="shared" si="218"/>
        <v>0</v>
      </c>
      <c r="H449" s="316">
        <f t="shared" si="218"/>
        <v>0</v>
      </c>
    </row>
    <row r="450" spans="2:8" ht="27" customHeight="1">
      <c r="B450" s="92">
        <v>4171</v>
      </c>
      <c r="C450" s="93" t="s">
        <v>587</v>
      </c>
      <c r="D450" s="94"/>
      <c r="E450" s="94"/>
      <c r="F450" s="94"/>
      <c r="G450" s="94"/>
      <c r="H450" s="317"/>
    </row>
    <row r="451" spans="2:8" ht="27" customHeight="1">
      <c r="B451" s="87">
        <v>4180</v>
      </c>
      <c r="C451" s="91" t="s">
        <v>588</v>
      </c>
      <c r="D451" s="89">
        <f t="shared" ref="D451:H451" si="219">D452</f>
        <v>0</v>
      </c>
      <c r="E451" s="89">
        <f t="shared" si="219"/>
        <v>0</v>
      </c>
      <c r="F451" s="89">
        <f t="shared" si="219"/>
        <v>0</v>
      </c>
      <c r="G451" s="89">
        <f t="shared" si="219"/>
        <v>0</v>
      </c>
      <c r="H451" s="316">
        <f t="shared" si="219"/>
        <v>0</v>
      </c>
    </row>
    <row r="452" spans="2:8" ht="27" customHeight="1">
      <c r="B452" s="92">
        <v>4181</v>
      </c>
      <c r="C452" s="93" t="s">
        <v>588</v>
      </c>
      <c r="D452" s="94"/>
      <c r="E452" s="94"/>
      <c r="F452" s="94"/>
      <c r="G452" s="94"/>
      <c r="H452" s="317"/>
    </row>
    <row r="453" spans="2:8" ht="27" customHeight="1">
      <c r="B453" s="87">
        <v>4190</v>
      </c>
      <c r="C453" s="91" t="s">
        <v>589</v>
      </c>
      <c r="D453" s="89">
        <f t="shared" ref="D453:H453" si="220">D454</f>
        <v>0</v>
      </c>
      <c r="E453" s="89">
        <f t="shared" si="220"/>
        <v>0</v>
      </c>
      <c r="F453" s="89">
        <f t="shared" si="220"/>
        <v>0</v>
      </c>
      <c r="G453" s="89">
        <f t="shared" si="220"/>
        <v>0</v>
      </c>
      <c r="H453" s="316">
        <f t="shared" si="220"/>
        <v>0</v>
      </c>
    </row>
    <row r="454" spans="2:8" ht="27" customHeight="1">
      <c r="B454" s="92">
        <v>4191</v>
      </c>
      <c r="C454" s="93" t="s">
        <v>589</v>
      </c>
      <c r="D454" s="94"/>
      <c r="E454" s="94"/>
      <c r="F454" s="94"/>
      <c r="G454" s="94"/>
      <c r="H454" s="317"/>
    </row>
    <row r="455" spans="2:8" ht="27" customHeight="1">
      <c r="B455" s="87">
        <v>4200</v>
      </c>
      <c r="C455" s="99" t="s">
        <v>17</v>
      </c>
      <c r="D455" s="89">
        <f t="shared" ref="D455" si="221">D456+D458+D460+D462+D464</f>
        <v>0</v>
      </c>
      <c r="E455" s="89">
        <f t="shared" ref="E455:H455" si="222">E456+E458+E460+E462+E464</f>
        <v>0</v>
      </c>
      <c r="F455" s="89">
        <f t="shared" si="222"/>
        <v>0</v>
      </c>
      <c r="G455" s="89">
        <f t="shared" si="222"/>
        <v>0</v>
      </c>
      <c r="H455" s="316">
        <f t="shared" si="222"/>
        <v>0</v>
      </c>
    </row>
    <row r="456" spans="2:8" ht="27" customHeight="1">
      <c r="B456" s="87">
        <v>4210</v>
      </c>
      <c r="C456" s="91" t="s">
        <v>590</v>
      </c>
      <c r="D456" s="89">
        <f t="shared" ref="D456:H456" si="223">D457</f>
        <v>0</v>
      </c>
      <c r="E456" s="89">
        <f t="shared" si="223"/>
        <v>0</v>
      </c>
      <c r="F456" s="89">
        <f t="shared" si="223"/>
        <v>0</v>
      </c>
      <c r="G456" s="89">
        <f t="shared" si="223"/>
        <v>0</v>
      </c>
      <c r="H456" s="316">
        <f t="shared" si="223"/>
        <v>0</v>
      </c>
    </row>
    <row r="457" spans="2:8" ht="27" customHeight="1">
      <c r="B457" s="92">
        <v>4211</v>
      </c>
      <c r="C457" s="93" t="s">
        <v>590</v>
      </c>
      <c r="D457" s="94"/>
      <c r="E457" s="94"/>
      <c r="F457" s="94"/>
      <c r="G457" s="94"/>
      <c r="H457" s="317"/>
    </row>
    <row r="458" spans="2:8" ht="27" customHeight="1">
      <c r="B458" s="87">
        <v>4220</v>
      </c>
      <c r="C458" s="91" t="s">
        <v>591</v>
      </c>
      <c r="D458" s="89">
        <f t="shared" ref="D458:H458" si="224">D459</f>
        <v>0</v>
      </c>
      <c r="E458" s="89">
        <f t="shared" si="224"/>
        <v>0</v>
      </c>
      <c r="F458" s="89">
        <f t="shared" si="224"/>
        <v>0</v>
      </c>
      <c r="G458" s="89">
        <f t="shared" si="224"/>
        <v>0</v>
      </c>
      <c r="H458" s="316">
        <f t="shared" si="224"/>
        <v>0</v>
      </c>
    </row>
    <row r="459" spans="2:8" ht="27" customHeight="1">
      <c r="B459" s="92">
        <v>4221</v>
      </c>
      <c r="C459" s="93" t="s">
        <v>591</v>
      </c>
      <c r="D459" s="94"/>
      <c r="E459" s="94"/>
      <c r="F459" s="94"/>
      <c r="G459" s="94"/>
      <c r="H459" s="317"/>
    </row>
    <row r="460" spans="2:8" ht="27" customHeight="1">
      <c r="B460" s="87">
        <v>4230</v>
      </c>
      <c r="C460" s="91" t="s">
        <v>592</v>
      </c>
      <c r="D460" s="89">
        <f>+D461</f>
        <v>0</v>
      </c>
      <c r="E460" s="89">
        <f t="shared" ref="E460:H460" si="225">+E461</f>
        <v>0</v>
      </c>
      <c r="F460" s="89">
        <f t="shared" si="225"/>
        <v>0</v>
      </c>
      <c r="G460" s="89">
        <f t="shared" si="225"/>
        <v>0</v>
      </c>
      <c r="H460" s="316">
        <f t="shared" si="225"/>
        <v>0</v>
      </c>
    </row>
    <row r="461" spans="2:8" ht="27" customHeight="1">
      <c r="B461" s="92">
        <v>4231</v>
      </c>
      <c r="C461" s="93" t="s">
        <v>592</v>
      </c>
      <c r="D461" s="94"/>
      <c r="E461" s="94"/>
      <c r="F461" s="94"/>
      <c r="G461" s="94"/>
      <c r="H461" s="317"/>
    </row>
    <row r="462" spans="2:8" ht="27" customHeight="1">
      <c r="B462" s="87">
        <v>4240</v>
      </c>
      <c r="C462" s="91" t="s">
        <v>593</v>
      </c>
      <c r="D462" s="89">
        <f t="shared" ref="D462:H462" si="226">D463</f>
        <v>0</v>
      </c>
      <c r="E462" s="89">
        <f t="shared" si="226"/>
        <v>0</v>
      </c>
      <c r="F462" s="89">
        <f t="shared" si="226"/>
        <v>0</v>
      </c>
      <c r="G462" s="89">
        <f t="shared" si="226"/>
        <v>0</v>
      </c>
      <c r="H462" s="316">
        <f t="shared" si="226"/>
        <v>0</v>
      </c>
    </row>
    <row r="463" spans="2:8" ht="27" customHeight="1">
      <c r="B463" s="92">
        <v>4241</v>
      </c>
      <c r="C463" s="93" t="s">
        <v>594</v>
      </c>
      <c r="D463" s="94"/>
      <c r="E463" s="94"/>
      <c r="F463" s="94"/>
      <c r="G463" s="94"/>
      <c r="H463" s="317"/>
    </row>
    <row r="464" spans="2:8" ht="27" customHeight="1">
      <c r="B464" s="87">
        <v>4250</v>
      </c>
      <c r="C464" s="91" t="s">
        <v>595</v>
      </c>
      <c r="D464" s="89">
        <f t="shared" ref="D464:H464" si="227">D465</f>
        <v>0</v>
      </c>
      <c r="E464" s="89">
        <f t="shared" si="227"/>
        <v>0</v>
      </c>
      <c r="F464" s="89">
        <f t="shared" si="227"/>
        <v>0</v>
      </c>
      <c r="G464" s="89">
        <f t="shared" si="227"/>
        <v>0</v>
      </c>
      <c r="H464" s="316">
        <f t="shared" si="227"/>
        <v>0</v>
      </c>
    </row>
    <row r="465" spans="2:8" ht="27" customHeight="1">
      <c r="B465" s="92">
        <v>4251</v>
      </c>
      <c r="C465" s="93" t="s">
        <v>595</v>
      </c>
      <c r="D465" s="94"/>
      <c r="E465" s="94"/>
      <c r="F465" s="94"/>
      <c r="G465" s="94"/>
      <c r="H465" s="317"/>
    </row>
    <row r="466" spans="2:8" ht="27" customHeight="1">
      <c r="B466" s="87">
        <v>4300</v>
      </c>
      <c r="C466" s="99" t="s">
        <v>18</v>
      </c>
      <c r="D466" s="89">
        <f t="shared" ref="D466" si="228">D467+D469+D471+D473+D475+D477+D479+D481+D485</f>
        <v>0</v>
      </c>
      <c r="E466" s="89">
        <f t="shared" ref="E466:H466" si="229">E467+E469+E471+E473+E475+E477+E479+E481+E485</f>
        <v>0</v>
      </c>
      <c r="F466" s="89">
        <f t="shared" si="229"/>
        <v>0</v>
      </c>
      <c r="G466" s="89">
        <f t="shared" si="229"/>
        <v>0</v>
      </c>
      <c r="H466" s="316">
        <f t="shared" si="229"/>
        <v>0</v>
      </c>
    </row>
    <row r="467" spans="2:8" ht="27" customHeight="1">
      <c r="B467" s="87">
        <v>4310</v>
      </c>
      <c r="C467" s="91" t="s">
        <v>596</v>
      </c>
      <c r="D467" s="89">
        <f t="shared" ref="D467:H467" si="230">D468</f>
        <v>0</v>
      </c>
      <c r="E467" s="89">
        <f t="shared" si="230"/>
        <v>0</v>
      </c>
      <c r="F467" s="89">
        <f t="shared" si="230"/>
        <v>0</v>
      </c>
      <c r="G467" s="89">
        <f t="shared" si="230"/>
        <v>0</v>
      </c>
      <c r="H467" s="316">
        <f t="shared" si="230"/>
        <v>0</v>
      </c>
    </row>
    <row r="468" spans="2:8" ht="27" customHeight="1">
      <c r="B468" s="92">
        <v>4311</v>
      </c>
      <c r="C468" s="93" t="s">
        <v>596</v>
      </c>
      <c r="D468" s="94"/>
      <c r="E468" s="94"/>
      <c r="F468" s="94"/>
      <c r="G468" s="94"/>
      <c r="H468" s="317"/>
    </row>
    <row r="469" spans="2:8" ht="27" customHeight="1">
      <c r="B469" s="87">
        <v>4320</v>
      </c>
      <c r="C469" s="91" t="s">
        <v>597</v>
      </c>
      <c r="D469" s="89">
        <f t="shared" ref="D469:H469" si="231">D470</f>
        <v>0</v>
      </c>
      <c r="E469" s="89">
        <f t="shared" si="231"/>
        <v>0</v>
      </c>
      <c r="F469" s="89">
        <f t="shared" si="231"/>
        <v>0</v>
      </c>
      <c r="G469" s="89">
        <f t="shared" si="231"/>
        <v>0</v>
      </c>
      <c r="H469" s="316">
        <f t="shared" si="231"/>
        <v>0</v>
      </c>
    </row>
    <row r="470" spans="2:8" ht="27" customHeight="1">
      <c r="B470" s="92">
        <v>4321</v>
      </c>
      <c r="C470" s="93" t="s">
        <v>597</v>
      </c>
      <c r="D470" s="94"/>
      <c r="E470" s="94"/>
      <c r="F470" s="94"/>
      <c r="G470" s="94"/>
      <c r="H470" s="317"/>
    </row>
    <row r="471" spans="2:8" ht="27" customHeight="1">
      <c r="B471" s="87">
        <v>4330</v>
      </c>
      <c r="C471" s="91" t="s">
        <v>598</v>
      </c>
      <c r="D471" s="89">
        <f t="shared" ref="D471:H471" si="232">D472</f>
        <v>0</v>
      </c>
      <c r="E471" s="89">
        <f t="shared" si="232"/>
        <v>0</v>
      </c>
      <c r="F471" s="89">
        <f t="shared" si="232"/>
        <v>0</v>
      </c>
      <c r="G471" s="89">
        <f t="shared" si="232"/>
        <v>0</v>
      </c>
      <c r="H471" s="316">
        <f t="shared" si="232"/>
        <v>0</v>
      </c>
    </row>
    <row r="472" spans="2:8" ht="27" customHeight="1">
      <c r="B472" s="92">
        <v>4331</v>
      </c>
      <c r="C472" s="93" t="s">
        <v>598</v>
      </c>
      <c r="D472" s="94"/>
      <c r="E472" s="94"/>
      <c r="F472" s="94"/>
      <c r="G472" s="94"/>
      <c r="H472" s="317"/>
    </row>
    <row r="473" spans="2:8" ht="27" customHeight="1">
      <c r="B473" s="87">
        <v>4340</v>
      </c>
      <c r="C473" s="91" t="s">
        <v>599</v>
      </c>
      <c r="D473" s="89">
        <f t="shared" ref="D473:H473" si="233">D474</f>
        <v>0</v>
      </c>
      <c r="E473" s="89">
        <f t="shared" si="233"/>
        <v>0</v>
      </c>
      <c r="F473" s="89">
        <f t="shared" si="233"/>
        <v>0</v>
      </c>
      <c r="G473" s="89">
        <f t="shared" si="233"/>
        <v>0</v>
      </c>
      <c r="H473" s="316">
        <f t="shared" si="233"/>
        <v>0</v>
      </c>
    </row>
    <row r="474" spans="2:8" ht="27" customHeight="1">
      <c r="B474" s="92">
        <v>4341</v>
      </c>
      <c r="C474" s="93" t="s">
        <v>599</v>
      </c>
      <c r="D474" s="94"/>
      <c r="E474" s="94"/>
      <c r="F474" s="94"/>
      <c r="G474" s="94"/>
      <c r="H474" s="317"/>
    </row>
    <row r="475" spans="2:8" ht="27" customHeight="1">
      <c r="B475" s="300">
        <v>4350</v>
      </c>
      <c r="C475" s="91" t="s">
        <v>600</v>
      </c>
      <c r="D475" s="89">
        <f t="shared" ref="D475:H475" si="234">D476</f>
        <v>0</v>
      </c>
      <c r="E475" s="89">
        <f t="shared" si="234"/>
        <v>0</v>
      </c>
      <c r="F475" s="89">
        <f t="shared" si="234"/>
        <v>0</v>
      </c>
      <c r="G475" s="89">
        <f t="shared" si="234"/>
        <v>0</v>
      </c>
      <c r="H475" s="316">
        <f t="shared" si="234"/>
        <v>0</v>
      </c>
    </row>
    <row r="476" spans="2:8" ht="27" customHeight="1">
      <c r="B476" s="92">
        <v>4351</v>
      </c>
      <c r="C476" s="93" t="s">
        <v>600</v>
      </c>
      <c r="D476" s="94"/>
      <c r="E476" s="94"/>
      <c r="F476" s="94"/>
      <c r="G476" s="94"/>
      <c r="H476" s="317"/>
    </row>
    <row r="477" spans="2:8" ht="27" customHeight="1">
      <c r="B477" s="87">
        <v>4360</v>
      </c>
      <c r="C477" s="91" t="s">
        <v>601</v>
      </c>
      <c r="D477" s="89">
        <f>+D478</f>
        <v>0</v>
      </c>
      <c r="E477" s="89">
        <f t="shared" ref="E477:H477" si="235">+E478</f>
        <v>0</v>
      </c>
      <c r="F477" s="89">
        <f t="shared" si="235"/>
        <v>0</v>
      </c>
      <c r="G477" s="89">
        <f t="shared" si="235"/>
        <v>0</v>
      </c>
      <c r="H477" s="316">
        <f t="shared" si="235"/>
        <v>0</v>
      </c>
    </row>
    <row r="478" spans="2:8" ht="27" customHeight="1">
      <c r="B478" s="92">
        <v>4361</v>
      </c>
      <c r="C478" s="93" t="s">
        <v>601</v>
      </c>
      <c r="D478" s="94"/>
      <c r="E478" s="94"/>
      <c r="F478" s="94"/>
      <c r="G478" s="94"/>
      <c r="H478" s="317"/>
    </row>
    <row r="479" spans="2:8" ht="27" customHeight="1">
      <c r="B479" s="87">
        <v>4370</v>
      </c>
      <c r="C479" s="91" t="s">
        <v>602</v>
      </c>
      <c r="D479" s="89">
        <f t="shared" ref="D479:H479" si="236">D480</f>
        <v>0</v>
      </c>
      <c r="E479" s="89">
        <f t="shared" si="236"/>
        <v>0</v>
      </c>
      <c r="F479" s="89">
        <f t="shared" si="236"/>
        <v>0</v>
      </c>
      <c r="G479" s="89">
        <f t="shared" si="236"/>
        <v>0</v>
      </c>
      <c r="H479" s="316">
        <f t="shared" si="236"/>
        <v>0</v>
      </c>
    </row>
    <row r="480" spans="2:8" ht="27" customHeight="1">
      <c r="B480" s="92">
        <v>4371</v>
      </c>
      <c r="C480" s="93" t="s">
        <v>602</v>
      </c>
      <c r="D480" s="94"/>
      <c r="E480" s="94"/>
      <c r="F480" s="94"/>
      <c r="G480" s="94"/>
      <c r="H480" s="317"/>
    </row>
    <row r="481" spans="2:10" ht="27" customHeight="1">
      <c r="B481" s="87">
        <v>4380</v>
      </c>
      <c r="C481" s="91" t="s">
        <v>603</v>
      </c>
      <c r="D481" s="89">
        <f t="shared" ref="D481" si="237">D482+D483+D484</f>
        <v>0</v>
      </c>
      <c r="E481" s="89">
        <f t="shared" ref="E481:H481" si="238">E482+E483+E484</f>
        <v>0</v>
      </c>
      <c r="F481" s="89">
        <f t="shared" si="238"/>
        <v>0</v>
      </c>
      <c r="G481" s="89">
        <f t="shared" si="238"/>
        <v>0</v>
      </c>
      <c r="H481" s="316">
        <f t="shared" si="238"/>
        <v>0</v>
      </c>
    </row>
    <row r="482" spans="2:10" ht="27" customHeight="1">
      <c r="B482" s="92">
        <v>4381</v>
      </c>
      <c r="C482" s="93" t="s">
        <v>603</v>
      </c>
      <c r="D482" s="94"/>
      <c r="E482" s="94"/>
      <c r="F482" s="94"/>
      <c r="G482" s="94"/>
      <c r="H482" s="317"/>
    </row>
    <row r="483" spans="2:10" ht="27" customHeight="1">
      <c r="B483" s="92">
        <v>4382</v>
      </c>
      <c r="C483" s="93" t="s">
        <v>604</v>
      </c>
      <c r="D483" s="94"/>
      <c r="E483" s="94"/>
      <c r="F483" s="94"/>
      <c r="G483" s="94"/>
      <c r="H483" s="317"/>
    </row>
    <row r="484" spans="2:10" ht="27" customHeight="1">
      <c r="B484" s="92">
        <v>4383</v>
      </c>
      <c r="C484" s="93" t="s">
        <v>605</v>
      </c>
      <c r="D484" s="94"/>
      <c r="E484" s="94"/>
      <c r="F484" s="94"/>
      <c r="G484" s="94"/>
      <c r="H484" s="317"/>
      <c r="I484" s="325" t="s">
        <v>1100</v>
      </c>
      <c r="J484" s="325"/>
    </row>
    <row r="485" spans="2:10" ht="27" customHeight="1">
      <c r="B485" s="87">
        <v>4390</v>
      </c>
      <c r="C485" s="91" t="s">
        <v>606</v>
      </c>
      <c r="D485" s="89">
        <f t="shared" ref="D485" si="239">D486+D487+D488+D489</f>
        <v>0</v>
      </c>
      <c r="E485" s="89">
        <f t="shared" ref="E485:H485" si="240">E486+E487+E488+E489</f>
        <v>0</v>
      </c>
      <c r="F485" s="89">
        <f t="shared" si="240"/>
        <v>0</v>
      </c>
      <c r="G485" s="89">
        <f t="shared" si="240"/>
        <v>0</v>
      </c>
      <c r="H485" s="316">
        <f t="shared" si="240"/>
        <v>0</v>
      </c>
    </row>
    <row r="486" spans="2:10" ht="27" customHeight="1">
      <c r="B486" s="92">
        <v>4391</v>
      </c>
      <c r="C486" s="93" t="s">
        <v>607</v>
      </c>
      <c r="D486" s="94"/>
      <c r="E486" s="94"/>
      <c r="F486" s="94"/>
      <c r="G486" s="94"/>
      <c r="H486" s="317"/>
    </row>
    <row r="487" spans="2:10" ht="27" customHeight="1">
      <c r="B487" s="92">
        <v>4392</v>
      </c>
      <c r="C487" s="93" t="s">
        <v>608</v>
      </c>
      <c r="D487" s="94"/>
      <c r="E487" s="94"/>
      <c r="F487" s="94"/>
      <c r="G487" s="94"/>
      <c r="H487" s="317"/>
    </row>
    <row r="488" spans="2:10" ht="27" customHeight="1">
      <c r="B488" s="92">
        <v>4393</v>
      </c>
      <c r="C488" s="93" t="s">
        <v>609</v>
      </c>
      <c r="D488" s="94"/>
      <c r="E488" s="94"/>
      <c r="F488" s="94"/>
      <c r="G488" s="94"/>
      <c r="H488" s="317"/>
    </row>
    <row r="489" spans="2:10" ht="27" customHeight="1">
      <c r="B489" s="92">
        <v>4394</v>
      </c>
      <c r="C489" s="93" t="s">
        <v>606</v>
      </c>
      <c r="D489" s="94"/>
      <c r="E489" s="94"/>
      <c r="F489" s="94"/>
      <c r="G489" s="94"/>
      <c r="H489" s="317"/>
    </row>
    <row r="490" spans="2:10" ht="27" customHeight="1">
      <c r="B490" s="87">
        <v>4400</v>
      </c>
      <c r="C490" s="99" t="s">
        <v>19</v>
      </c>
      <c r="D490" s="89">
        <f t="shared" ref="D490" si="241">D491+D498+D502+D505+D507+D510+D512+D514</f>
        <v>0</v>
      </c>
      <c r="E490" s="89">
        <f t="shared" ref="E490:H490" si="242">E491+E498+E502+E505+E507+E510+E512+E514</f>
        <v>50506</v>
      </c>
      <c r="F490" s="89">
        <f t="shared" si="242"/>
        <v>0</v>
      </c>
      <c r="G490" s="89">
        <f t="shared" si="242"/>
        <v>0</v>
      </c>
      <c r="H490" s="316">
        <f t="shared" si="242"/>
        <v>0</v>
      </c>
    </row>
    <row r="491" spans="2:10" ht="27" customHeight="1">
      <c r="B491" s="87">
        <v>4410</v>
      </c>
      <c r="C491" s="91" t="s">
        <v>610</v>
      </c>
      <c r="D491" s="89">
        <f t="shared" ref="D491" si="243">D492+D493+D494+D495+D496+D497</f>
        <v>0</v>
      </c>
      <c r="E491" s="89">
        <f t="shared" ref="E491:H491" si="244">E492+E493+E494+E495+E496+E497</f>
        <v>50506</v>
      </c>
      <c r="F491" s="89">
        <f t="shared" si="244"/>
        <v>0</v>
      </c>
      <c r="G491" s="89">
        <f t="shared" si="244"/>
        <v>0</v>
      </c>
      <c r="H491" s="316">
        <f t="shared" si="244"/>
        <v>0</v>
      </c>
    </row>
    <row r="492" spans="2:10" ht="27" customHeight="1">
      <c r="B492" s="92">
        <v>4411</v>
      </c>
      <c r="C492" s="93" t="s">
        <v>611</v>
      </c>
      <c r="D492" s="94"/>
      <c r="E492" s="94">
        <v>50506</v>
      </c>
      <c r="F492" s="94"/>
      <c r="G492" s="94"/>
      <c r="H492" s="317"/>
    </row>
    <row r="493" spans="2:10" ht="27" customHeight="1">
      <c r="B493" s="92">
        <v>4412</v>
      </c>
      <c r="C493" s="93" t="s">
        <v>612</v>
      </c>
      <c r="D493" s="94"/>
      <c r="E493" s="94"/>
      <c r="F493" s="94"/>
      <c r="G493" s="94"/>
      <c r="H493" s="317"/>
    </row>
    <row r="494" spans="2:10" ht="27" customHeight="1">
      <c r="B494" s="92">
        <v>4413</v>
      </c>
      <c r="C494" s="93" t="s">
        <v>613</v>
      </c>
      <c r="D494" s="94"/>
      <c r="E494" s="94"/>
      <c r="F494" s="94"/>
      <c r="G494" s="94"/>
      <c r="H494" s="317"/>
    </row>
    <row r="495" spans="2:10" ht="27" customHeight="1">
      <c r="B495" s="92">
        <v>4414</v>
      </c>
      <c r="C495" s="93" t="s">
        <v>614</v>
      </c>
      <c r="D495" s="94"/>
      <c r="E495" s="94"/>
      <c r="F495" s="94"/>
      <c r="G495" s="94"/>
      <c r="H495" s="317"/>
    </row>
    <row r="496" spans="2:10" ht="27" customHeight="1">
      <c r="B496" s="92">
        <v>4415</v>
      </c>
      <c r="C496" s="93" t="s">
        <v>615</v>
      </c>
      <c r="D496" s="94"/>
      <c r="E496" s="94"/>
      <c r="F496" s="94"/>
      <c r="G496" s="94"/>
      <c r="H496" s="317"/>
    </row>
    <row r="497" spans="2:8" ht="27" customHeight="1">
      <c r="B497" s="92">
        <v>4416</v>
      </c>
      <c r="C497" s="93" t="s">
        <v>1060</v>
      </c>
      <c r="D497" s="94"/>
      <c r="E497" s="94"/>
      <c r="F497" s="94"/>
      <c r="G497" s="94"/>
      <c r="H497" s="317"/>
    </row>
    <row r="498" spans="2:8" ht="27" customHeight="1">
      <c r="B498" s="87">
        <v>4420</v>
      </c>
      <c r="C498" s="91" t="s">
        <v>616</v>
      </c>
      <c r="D498" s="89">
        <f t="shared" ref="D498" si="245">D499+D500+D501</f>
        <v>0</v>
      </c>
      <c r="E498" s="89">
        <f t="shared" ref="E498:H498" si="246">E499+E500+E501</f>
        <v>0</v>
      </c>
      <c r="F498" s="89">
        <f t="shared" si="246"/>
        <v>0</v>
      </c>
      <c r="G498" s="89">
        <f t="shared" si="246"/>
        <v>0</v>
      </c>
      <c r="H498" s="316">
        <f t="shared" si="246"/>
        <v>0</v>
      </c>
    </row>
    <row r="499" spans="2:8" ht="27" customHeight="1">
      <c r="B499" s="92">
        <v>4421</v>
      </c>
      <c r="C499" s="93" t="s">
        <v>617</v>
      </c>
      <c r="D499" s="94"/>
      <c r="E499" s="94"/>
      <c r="F499" s="94"/>
      <c r="G499" s="94"/>
      <c r="H499" s="317"/>
    </row>
    <row r="500" spans="2:8" ht="27" customHeight="1">
      <c r="B500" s="92">
        <v>4422</v>
      </c>
      <c r="C500" s="93" t="s">
        <v>472</v>
      </c>
      <c r="D500" s="94"/>
      <c r="E500" s="94"/>
      <c r="F500" s="94"/>
      <c r="G500" s="94"/>
      <c r="H500" s="317"/>
    </row>
    <row r="501" spans="2:8" ht="27" customHeight="1">
      <c r="B501" s="92">
        <v>4423</v>
      </c>
      <c r="C501" s="93" t="s">
        <v>618</v>
      </c>
      <c r="D501" s="94"/>
      <c r="E501" s="94"/>
      <c r="F501" s="94"/>
      <c r="G501" s="94"/>
      <c r="H501" s="317"/>
    </row>
    <row r="502" spans="2:8" ht="27" customHeight="1">
      <c r="B502" s="87">
        <v>4430</v>
      </c>
      <c r="C502" s="91" t="s">
        <v>619</v>
      </c>
      <c r="D502" s="89">
        <f t="shared" ref="D502" si="247">D503+D504</f>
        <v>0</v>
      </c>
      <c r="E502" s="89">
        <f t="shared" ref="E502:H502" si="248">E503+E504</f>
        <v>0</v>
      </c>
      <c r="F502" s="89">
        <f t="shared" si="248"/>
        <v>0</v>
      </c>
      <c r="G502" s="89">
        <f t="shared" si="248"/>
        <v>0</v>
      </c>
      <c r="H502" s="316">
        <f t="shared" si="248"/>
        <v>0</v>
      </c>
    </row>
    <row r="503" spans="2:8" ht="27" customHeight="1">
      <c r="B503" s="92">
        <v>4431</v>
      </c>
      <c r="C503" s="93" t="s">
        <v>620</v>
      </c>
      <c r="D503" s="94"/>
      <c r="E503" s="94"/>
      <c r="F503" s="94"/>
      <c r="G503" s="94"/>
      <c r="H503" s="317"/>
    </row>
    <row r="504" spans="2:8" ht="27" customHeight="1">
      <c r="B504" s="92">
        <v>4432</v>
      </c>
      <c r="C504" s="93" t="s">
        <v>621</v>
      </c>
      <c r="D504" s="94"/>
      <c r="E504" s="94"/>
      <c r="F504" s="94"/>
      <c r="G504" s="94"/>
      <c r="H504" s="317"/>
    </row>
    <row r="505" spans="2:8" ht="27" customHeight="1">
      <c r="B505" s="87">
        <v>4440</v>
      </c>
      <c r="C505" s="91" t="s">
        <v>622</v>
      </c>
      <c r="D505" s="89">
        <f t="shared" ref="D505:H505" si="249">D506</f>
        <v>0</v>
      </c>
      <c r="E505" s="89">
        <f t="shared" si="249"/>
        <v>0</v>
      </c>
      <c r="F505" s="89">
        <f t="shared" si="249"/>
        <v>0</v>
      </c>
      <c r="G505" s="89">
        <f t="shared" si="249"/>
        <v>0</v>
      </c>
      <c r="H505" s="316">
        <f t="shared" si="249"/>
        <v>0</v>
      </c>
    </row>
    <row r="506" spans="2:8" ht="27" customHeight="1">
      <c r="B506" s="92">
        <v>4441</v>
      </c>
      <c r="C506" s="93" t="s">
        <v>622</v>
      </c>
      <c r="D506" s="94"/>
      <c r="E506" s="94"/>
      <c r="F506" s="94"/>
      <c r="G506" s="94"/>
      <c r="H506" s="317"/>
    </row>
    <row r="507" spans="2:8" ht="27" customHeight="1">
      <c r="B507" s="87">
        <v>4450</v>
      </c>
      <c r="C507" s="91" t="s">
        <v>623</v>
      </c>
      <c r="D507" s="89">
        <f t="shared" ref="D507" si="250">D508+D509</f>
        <v>0</v>
      </c>
      <c r="E507" s="89">
        <f t="shared" ref="E507:H507" si="251">E508+E509</f>
        <v>0</v>
      </c>
      <c r="F507" s="89">
        <f t="shared" si="251"/>
        <v>0</v>
      </c>
      <c r="G507" s="89">
        <f t="shared" si="251"/>
        <v>0</v>
      </c>
      <c r="H507" s="316">
        <f t="shared" si="251"/>
        <v>0</v>
      </c>
    </row>
    <row r="508" spans="2:8" ht="27" customHeight="1">
      <c r="B508" s="92">
        <v>4451</v>
      </c>
      <c r="C508" s="93" t="s">
        <v>624</v>
      </c>
      <c r="D508" s="94"/>
      <c r="E508" s="94"/>
      <c r="F508" s="94"/>
      <c r="G508" s="94"/>
      <c r="H508" s="317"/>
    </row>
    <row r="509" spans="2:8" ht="27" customHeight="1">
      <c r="B509" s="92">
        <v>4452</v>
      </c>
      <c r="C509" s="93" t="s">
        <v>625</v>
      </c>
      <c r="D509" s="94"/>
      <c r="E509" s="94"/>
      <c r="F509" s="94"/>
      <c r="G509" s="94"/>
      <c r="H509" s="317"/>
    </row>
    <row r="510" spans="2:8" ht="27" customHeight="1">
      <c r="B510" s="87">
        <v>4460</v>
      </c>
      <c r="C510" s="91" t="s">
        <v>626</v>
      </c>
      <c r="D510" s="89">
        <f t="shared" ref="D510:H510" si="252">D511</f>
        <v>0</v>
      </c>
      <c r="E510" s="89">
        <f t="shared" si="252"/>
        <v>0</v>
      </c>
      <c r="F510" s="89">
        <f t="shared" si="252"/>
        <v>0</v>
      </c>
      <c r="G510" s="89">
        <f t="shared" si="252"/>
        <v>0</v>
      </c>
      <c r="H510" s="316">
        <f t="shared" si="252"/>
        <v>0</v>
      </c>
    </row>
    <row r="511" spans="2:8" ht="27" customHeight="1">
      <c r="B511" s="92">
        <v>4461</v>
      </c>
      <c r="C511" s="93" t="s">
        <v>626</v>
      </c>
      <c r="D511" s="94"/>
      <c r="E511" s="94"/>
      <c r="F511" s="94"/>
      <c r="G511" s="94"/>
      <c r="H511" s="317"/>
    </row>
    <row r="512" spans="2:8" ht="27" customHeight="1">
      <c r="B512" s="87">
        <v>4470</v>
      </c>
      <c r="C512" s="91" t="s">
        <v>627</v>
      </c>
      <c r="D512" s="89">
        <f t="shared" ref="D512:H512" si="253">D513</f>
        <v>0</v>
      </c>
      <c r="E512" s="89">
        <f t="shared" si="253"/>
        <v>0</v>
      </c>
      <c r="F512" s="89">
        <f t="shared" si="253"/>
        <v>0</v>
      </c>
      <c r="G512" s="89">
        <f t="shared" si="253"/>
        <v>0</v>
      </c>
      <c r="H512" s="316">
        <f t="shared" si="253"/>
        <v>0</v>
      </c>
    </row>
    <row r="513" spans="2:8" ht="27" customHeight="1">
      <c r="B513" s="92">
        <v>4471</v>
      </c>
      <c r="C513" s="93" t="s">
        <v>627</v>
      </c>
      <c r="D513" s="94"/>
      <c r="E513" s="94"/>
      <c r="F513" s="94"/>
      <c r="G513" s="94"/>
      <c r="H513" s="317"/>
    </row>
    <row r="514" spans="2:8" ht="27" customHeight="1">
      <c r="B514" s="87">
        <v>4480</v>
      </c>
      <c r="C514" s="91" t="s">
        <v>628</v>
      </c>
      <c r="D514" s="89">
        <f t="shared" ref="D514" si="254">D515+D516</f>
        <v>0</v>
      </c>
      <c r="E514" s="89">
        <f t="shared" ref="E514:H514" si="255">E515+E516</f>
        <v>0</v>
      </c>
      <c r="F514" s="89">
        <f t="shared" si="255"/>
        <v>0</v>
      </c>
      <c r="G514" s="89">
        <f t="shared" si="255"/>
        <v>0</v>
      </c>
      <c r="H514" s="316">
        <f t="shared" si="255"/>
        <v>0</v>
      </c>
    </row>
    <row r="515" spans="2:8" ht="27" customHeight="1">
      <c r="B515" s="92">
        <v>4481</v>
      </c>
      <c r="C515" s="93" t="s">
        <v>629</v>
      </c>
      <c r="D515" s="94"/>
      <c r="E515" s="94"/>
      <c r="F515" s="94"/>
      <c r="G515" s="94"/>
      <c r="H515" s="317"/>
    </row>
    <row r="516" spans="2:8" ht="27" customHeight="1">
      <c r="B516" s="92">
        <v>4482</v>
      </c>
      <c r="C516" s="93" t="s">
        <v>630</v>
      </c>
      <c r="D516" s="94"/>
      <c r="E516" s="94"/>
      <c r="F516" s="94"/>
      <c r="G516" s="94"/>
      <c r="H516" s="317"/>
    </row>
    <row r="517" spans="2:8" ht="27" customHeight="1">
      <c r="B517" s="87">
        <v>4500</v>
      </c>
      <c r="C517" s="107" t="s">
        <v>20</v>
      </c>
      <c r="D517" s="89">
        <f t="shared" ref="D517" si="256">D518+D520+D522</f>
        <v>0</v>
      </c>
      <c r="E517" s="89">
        <f t="shared" ref="E517:H517" si="257">E518+E520+E522</f>
        <v>0</v>
      </c>
      <c r="F517" s="89">
        <f t="shared" si="257"/>
        <v>0</v>
      </c>
      <c r="G517" s="89">
        <f t="shared" si="257"/>
        <v>0</v>
      </c>
      <c r="H517" s="316">
        <f t="shared" si="257"/>
        <v>0</v>
      </c>
    </row>
    <row r="518" spans="2:8" ht="27" customHeight="1">
      <c r="B518" s="87">
        <v>4510</v>
      </c>
      <c r="C518" s="91" t="s">
        <v>631</v>
      </c>
      <c r="D518" s="89">
        <f t="shared" ref="D518:H518" si="258">D519</f>
        <v>0</v>
      </c>
      <c r="E518" s="89">
        <f t="shared" si="258"/>
        <v>0</v>
      </c>
      <c r="F518" s="89">
        <f t="shared" si="258"/>
        <v>0</v>
      </c>
      <c r="G518" s="89">
        <f t="shared" si="258"/>
        <v>0</v>
      </c>
      <c r="H518" s="316">
        <f t="shared" si="258"/>
        <v>0</v>
      </c>
    </row>
    <row r="519" spans="2:8" ht="27" customHeight="1">
      <c r="B519" s="92">
        <v>4511</v>
      </c>
      <c r="C519" s="93" t="s">
        <v>632</v>
      </c>
      <c r="D519" s="94"/>
      <c r="E519" s="94"/>
      <c r="F519" s="94"/>
      <c r="G519" s="94"/>
      <c r="H519" s="317"/>
    </row>
    <row r="520" spans="2:8" ht="27" customHeight="1">
      <c r="B520" s="87">
        <v>4520</v>
      </c>
      <c r="C520" s="91" t="s">
        <v>633</v>
      </c>
      <c r="D520" s="89">
        <f t="shared" ref="D520:H520" si="259">D521</f>
        <v>0</v>
      </c>
      <c r="E520" s="89">
        <f t="shared" si="259"/>
        <v>0</v>
      </c>
      <c r="F520" s="89">
        <f t="shared" si="259"/>
        <v>0</v>
      </c>
      <c r="G520" s="89">
        <f t="shared" si="259"/>
        <v>0</v>
      </c>
      <c r="H520" s="316">
        <f t="shared" si="259"/>
        <v>0</v>
      </c>
    </row>
    <row r="521" spans="2:8" ht="27" customHeight="1">
      <c r="B521" s="92">
        <v>4521</v>
      </c>
      <c r="C521" s="93" t="s">
        <v>633</v>
      </c>
      <c r="D521" s="94"/>
      <c r="E521" s="94"/>
      <c r="F521" s="94"/>
      <c r="G521" s="94"/>
      <c r="H521" s="317"/>
    </row>
    <row r="522" spans="2:8" ht="27" customHeight="1">
      <c r="B522" s="87">
        <v>4590</v>
      </c>
      <c r="C522" s="91" t="s">
        <v>634</v>
      </c>
      <c r="D522" s="89">
        <f t="shared" ref="D522" si="260">D523+D524</f>
        <v>0</v>
      </c>
      <c r="E522" s="89">
        <f t="shared" ref="E522:H522" si="261">E523+E524</f>
        <v>0</v>
      </c>
      <c r="F522" s="89">
        <f t="shared" si="261"/>
        <v>0</v>
      </c>
      <c r="G522" s="89">
        <f t="shared" si="261"/>
        <v>0</v>
      </c>
      <c r="H522" s="316">
        <f t="shared" si="261"/>
        <v>0</v>
      </c>
    </row>
    <row r="523" spans="2:8" ht="27" customHeight="1">
      <c r="B523" s="92">
        <v>4591</v>
      </c>
      <c r="C523" s="93" t="s">
        <v>635</v>
      </c>
      <c r="D523" s="94"/>
      <c r="E523" s="94"/>
      <c r="F523" s="94"/>
      <c r="G523" s="94"/>
      <c r="H523" s="317"/>
    </row>
    <row r="524" spans="2:8" ht="27" customHeight="1">
      <c r="B524" s="92">
        <v>4592</v>
      </c>
      <c r="C524" s="93" t="s">
        <v>634</v>
      </c>
      <c r="D524" s="94"/>
      <c r="E524" s="94"/>
      <c r="F524" s="94"/>
      <c r="G524" s="94"/>
      <c r="H524" s="317"/>
    </row>
    <row r="525" spans="2:8" ht="27" customHeight="1">
      <c r="B525" s="87">
        <v>4600</v>
      </c>
      <c r="C525" s="99" t="s">
        <v>636</v>
      </c>
      <c r="D525" s="89">
        <f t="shared" ref="D525" si="262">D526+D528+D530+D532+D534+D536</f>
        <v>0</v>
      </c>
      <c r="E525" s="89">
        <f t="shared" ref="E525:H525" si="263">E526+E528+E530+E532+E534+E536</f>
        <v>0</v>
      </c>
      <c r="F525" s="89">
        <f t="shared" si="263"/>
        <v>0</v>
      </c>
      <c r="G525" s="89">
        <f t="shared" si="263"/>
        <v>0</v>
      </c>
      <c r="H525" s="316">
        <f t="shared" si="263"/>
        <v>0</v>
      </c>
    </row>
    <row r="526" spans="2:8" ht="27" customHeight="1">
      <c r="B526" s="87">
        <v>4610</v>
      </c>
      <c r="C526" s="91" t="s">
        <v>637</v>
      </c>
      <c r="D526" s="89">
        <f t="shared" ref="D526:H526" si="264">D527</f>
        <v>0</v>
      </c>
      <c r="E526" s="89">
        <f t="shared" si="264"/>
        <v>0</v>
      </c>
      <c r="F526" s="89">
        <f t="shared" si="264"/>
        <v>0</v>
      </c>
      <c r="G526" s="89">
        <f t="shared" si="264"/>
        <v>0</v>
      </c>
      <c r="H526" s="316">
        <f t="shared" si="264"/>
        <v>0</v>
      </c>
    </row>
    <row r="527" spans="2:8" ht="27" customHeight="1">
      <c r="B527" s="92">
        <v>4611</v>
      </c>
      <c r="C527" s="93" t="s">
        <v>637</v>
      </c>
      <c r="D527" s="94"/>
      <c r="E527" s="94"/>
      <c r="F527" s="94"/>
      <c r="G527" s="94"/>
      <c r="H527" s="317"/>
    </row>
    <row r="528" spans="2:8" ht="27" customHeight="1">
      <c r="B528" s="87">
        <v>4620</v>
      </c>
      <c r="C528" s="91" t="s">
        <v>638</v>
      </c>
      <c r="D528" s="89">
        <f t="shared" ref="D528:H528" si="265">D529</f>
        <v>0</v>
      </c>
      <c r="E528" s="89">
        <f t="shared" si="265"/>
        <v>0</v>
      </c>
      <c r="F528" s="89">
        <f t="shared" si="265"/>
        <v>0</v>
      </c>
      <c r="G528" s="89">
        <f t="shared" si="265"/>
        <v>0</v>
      </c>
      <c r="H528" s="316">
        <f t="shared" si="265"/>
        <v>0</v>
      </c>
    </row>
    <row r="529" spans="2:8" ht="27" customHeight="1">
      <c r="B529" s="92">
        <v>4621</v>
      </c>
      <c r="C529" s="93" t="s">
        <v>638</v>
      </c>
      <c r="D529" s="94"/>
      <c r="E529" s="94"/>
      <c r="F529" s="94"/>
      <c r="G529" s="94"/>
      <c r="H529" s="317"/>
    </row>
    <row r="530" spans="2:8" ht="27" customHeight="1">
      <c r="B530" s="87">
        <v>4630</v>
      </c>
      <c r="C530" s="91" t="s">
        <v>639</v>
      </c>
      <c r="D530" s="89">
        <f t="shared" ref="D530:H530" si="266">D531</f>
        <v>0</v>
      </c>
      <c r="E530" s="89">
        <f t="shared" si="266"/>
        <v>0</v>
      </c>
      <c r="F530" s="89">
        <f t="shared" si="266"/>
        <v>0</v>
      </c>
      <c r="G530" s="89">
        <f t="shared" si="266"/>
        <v>0</v>
      </c>
      <c r="H530" s="316">
        <f t="shared" si="266"/>
        <v>0</v>
      </c>
    </row>
    <row r="531" spans="2:8" ht="27" customHeight="1">
      <c r="B531" s="92">
        <v>4631</v>
      </c>
      <c r="C531" s="93" t="s">
        <v>639</v>
      </c>
      <c r="D531" s="94"/>
      <c r="E531" s="94"/>
      <c r="F531" s="94"/>
      <c r="G531" s="94"/>
      <c r="H531" s="317"/>
    </row>
    <row r="532" spans="2:8" ht="27" customHeight="1">
      <c r="B532" s="87">
        <v>4640</v>
      </c>
      <c r="C532" s="91" t="s">
        <v>640</v>
      </c>
      <c r="D532" s="89">
        <f t="shared" ref="D532:H532" si="267">D533</f>
        <v>0</v>
      </c>
      <c r="E532" s="89">
        <f t="shared" si="267"/>
        <v>0</v>
      </c>
      <c r="F532" s="89">
        <f t="shared" si="267"/>
        <v>0</v>
      </c>
      <c r="G532" s="89">
        <f t="shared" si="267"/>
        <v>0</v>
      </c>
      <c r="H532" s="316">
        <f t="shared" si="267"/>
        <v>0</v>
      </c>
    </row>
    <row r="533" spans="2:8" ht="27" customHeight="1">
      <c r="B533" s="92">
        <v>4641</v>
      </c>
      <c r="C533" s="93" t="s">
        <v>641</v>
      </c>
      <c r="D533" s="94"/>
      <c r="E533" s="94"/>
      <c r="F533" s="94"/>
      <c r="G533" s="94"/>
      <c r="H533" s="317"/>
    </row>
    <row r="534" spans="2:8" ht="27" customHeight="1">
      <c r="B534" s="87">
        <v>4650</v>
      </c>
      <c r="C534" s="91" t="s">
        <v>642</v>
      </c>
      <c r="D534" s="89">
        <f t="shared" ref="D534:H534" si="268">D535</f>
        <v>0</v>
      </c>
      <c r="E534" s="89">
        <f t="shared" si="268"/>
        <v>0</v>
      </c>
      <c r="F534" s="89">
        <f t="shared" si="268"/>
        <v>0</v>
      </c>
      <c r="G534" s="89">
        <f t="shared" si="268"/>
        <v>0</v>
      </c>
      <c r="H534" s="316">
        <f t="shared" si="268"/>
        <v>0</v>
      </c>
    </row>
    <row r="535" spans="2:8" ht="27" customHeight="1">
      <c r="B535" s="92">
        <v>4651</v>
      </c>
      <c r="C535" s="93" t="s">
        <v>642</v>
      </c>
      <c r="D535" s="94"/>
      <c r="E535" s="94"/>
      <c r="F535" s="94"/>
      <c r="G535" s="94"/>
      <c r="H535" s="317"/>
    </row>
    <row r="536" spans="2:8" ht="27" customHeight="1">
      <c r="B536" s="87">
        <v>4660</v>
      </c>
      <c r="C536" s="91" t="s">
        <v>643</v>
      </c>
      <c r="D536" s="89">
        <f t="shared" ref="D536:H536" si="269">D537</f>
        <v>0</v>
      </c>
      <c r="E536" s="89">
        <f t="shared" si="269"/>
        <v>0</v>
      </c>
      <c r="F536" s="89">
        <f t="shared" si="269"/>
        <v>0</v>
      </c>
      <c r="G536" s="89">
        <f t="shared" si="269"/>
        <v>0</v>
      </c>
      <c r="H536" s="316">
        <f t="shared" si="269"/>
        <v>0</v>
      </c>
    </row>
    <row r="537" spans="2:8" ht="27" customHeight="1">
      <c r="B537" s="92">
        <v>4661</v>
      </c>
      <c r="C537" s="93" t="s">
        <v>643</v>
      </c>
      <c r="D537" s="94"/>
      <c r="E537" s="94"/>
      <c r="F537" s="94"/>
      <c r="G537" s="94"/>
      <c r="H537" s="317"/>
    </row>
    <row r="538" spans="2:8" ht="27" customHeight="1">
      <c r="B538" s="87">
        <v>4700</v>
      </c>
      <c r="C538" s="99" t="s">
        <v>21</v>
      </c>
      <c r="D538" s="89">
        <f>D539</f>
        <v>0</v>
      </c>
      <c r="E538" s="89">
        <f t="shared" ref="E538:H539" si="270">E539</f>
        <v>0</v>
      </c>
      <c r="F538" s="89">
        <f t="shared" si="270"/>
        <v>0</v>
      </c>
      <c r="G538" s="89">
        <f t="shared" si="270"/>
        <v>0</v>
      </c>
      <c r="H538" s="316">
        <f t="shared" si="270"/>
        <v>0</v>
      </c>
    </row>
    <row r="539" spans="2:8" ht="27" customHeight="1">
      <c r="B539" s="87">
        <v>4710</v>
      </c>
      <c r="C539" s="91" t="s">
        <v>644</v>
      </c>
      <c r="D539" s="89">
        <f>D540</f>
        <v>0</v>
      </c>
      <c r="E539" s="89">
        <f t="shared" si="270"/>
        <v>0</v>
      </c>
      <c r="F539" s="89">
        <f t="shared" si="270"/>
        <v>0</v>
      </c>
      <c r="G539" s="89">
        <f t="shared" si="270"/>
        <v>0</v>
      </c>
      <c r="H539" s="316">
        <f t="shared" si="270"/>
        <v>0</v>
      </c>
    </row>
    <row r="540" spans="2:8" ht="27" customHeight="1">
      <c r="B540" s="92">
        <v>4711</v>
      </c>
      <c r="C540" s="93" t="s">
        <v>644</v>
      </c>
      <c r="D540" s="94"/>
      <c r="E540" s="94"/>
      <c r="F540" s="94"/>
      <c r="G540" s="94"/>
      <c r="H540" s="317"/>
    </row>
    <row r="541" spans="2:8" ht="27" customHeight="1">
      <c r="B541" s="87">
        <v>4800</v>
      </c>
      <c r="C541" s="99" t="s">
        <v>22</v>
      </c>
      <c r="D541" s="89">
        <f t="shared" ref="D541" si="271">D542+D544+D547+D551+D549</f>
        <v>0</v>
      </c>
      <c r="E541" s="89">
        <f t="shared" ref="E541:H541" si="272">E542+E544+E547+E551+E549</f>
        <v>0</v>
      </c>
      <c r="F541" s="89">
        <f t="shared" si="272"/>
        <v>0</v>
      </c>
      <c r="G541" s="89">
        <f t="shared" si="272"/>
        <v>0</v>
      </c>
      <c r="H541" s="316">
        <f t="shared" si="272"/>
        <v>0</v>
      </c>
    </row>
    <row r="542" spans="2:8" ht="27" customHeight="1">
      <c r="B542" s="87">
        <v>4810</v>
      </c>
      <c r="C542" s="91" t="s">
        <v>645</v>
      </c>
      <c r="D542" s="89">
        <f>D543</f>
        <v>0</v>
      </c>
      <c r="E542" s="89">
        <f t="shared" ref="E542:H542" si="273">E543</f>
        <v>0</v>
      </c>
      <c r="F542" s="89">
        <f t="shared" si="273"/>
        <v>0</v>
      </c>
      <c r="G542" s="89">
        <f t="shared" si="273"/>
        <v>0</v>
      </c>
      <c r="H542" s="316">
        <f t="shared" si="273"/>
        <v>0</v>
      </c>
    </row>
    <row r="543" spans="2:8" ht="27" customHeight="1">
      <c r="B543" s="92">
        <v>4811</v>
      </c>
      <c r="C543" s="93" t="s">
        <v>645</v>
      </c>
      <c r="D543" s="94"/>
      <c r="E543" s="94"/>
      <c r="F543" s="94"/>
      <c r="G543" s="94"/>
      <c r="H543" s="317"/>
    </row>
    <row r="544" spans="2:8" ht="27" customHeight="1">
      <c r="B544" s="87">
        <v>4820</v>
      </c>
      <c r="C544" s="91" t="s">
        <v>646</v>
      </c>
      <c r="D544" s="89">
        <f t="shared" ref="D544" si="274">D545+D546</f>
        <v>0</v>
      </c>
      <c r="E544" s="89">
        <f t="shared" ref="E544:H544" si="275">E545+E546</f>
        <v>0</v>
      </c>
      <c r="F544" s="89">
        <f t="shared" si="275"/>
        <v>0</v>
      </c>
      <c r="G544" s="89">
        <f t="shared" si="275"/>
        <v>0</v>
      </c>
      <c r="H544" s="316">
        <f t="shared" si="275"/>
        <v>0</v>
      </c>
    </row>
    <row r="545" spans="2:8" ht="27" customHeight="1">
      <c r="B545" s="92">
        <v>4821</v>
      </c>
      <c r="C545" s="93" t="s">
        <v>646</v>
      </c>
      <c r="D545" s="94"/>
      <c r="E545" s="94"/>
      <c r="F545" s="94"/>
      <c r="G545" s="94"/>
      <c r="H545" s="317"/>
    </row>
    <row r="546" spans="2:8" ht="27" customHeight="1">
      <c r="B546" s="92">
        <v>4822</v>
      </c>
      <c r="C546" s="93" t="s">
        <v>647</v>
      </c>
      <c r="D546" s="94"/>
      <c r="E546" s="94"/>
      <c r="F546" s="94"/>
      <c r="G546" s="94"/>
      <c r="H546" s="317"/>
    </row>
    <row r="547" spans="2:8" ht="27" customHeight="1">
      <c r="B547" s="87">
        <v>4830</v>
      </c>
      <c r="C547" s="91" t="s">
        <v>648</v>
      </c>
      <c r="D547" s="89">
        <f t="shared" ref="D547:H547" si="276">D548</f>
        <v>0</v>
      </c>
      <c r="E547" s="89">
        <f t="shared" si="276"/>
        <v>0</v>
      </c>
      <c r="F547" s="89">
        <f t="shared" si="276"/>
        <v>0</v>
      </c>
      <c r="G547" s="89">
        <f t="shared" si="276"/>
        <v>0</v>
      </c>
      <c r="H547" s="316">
        <f t="shared" si="276"/>
        <v>0</v>
      </c>
    </row>
    <row r="548" spans="2:8" ht="27" customHeight="1">
      <c r="B548" s="92">
        <v>4831</v>
      </c>
      <c r="C548" s="93" t="s">
        <v>648</v>
      </c>
      <c r="D548" s="94"/>
      <c r="E548" s="94"/>
      <c r="F548" s="94"/>
      <c r="G548" s="94"/>
      <c r="H548" s="317"/>
    </row>
    <row r="549" spans="2:8" ht="27" customHeight="1">
      <c r="B549" s="87">
        <v>4840</v>
      </c>
      <c r="C549" s="91" t="s">
        <v>649</v>
      </c>
      <c r="D549" s="89">
        <f t="shared" ref="D549:H549" si="277">D550</f>
        <v>0</v>
      </c>
      <c r="E549" s="89">
        <f t="shared" si="277"/>
        <v>0</v>
      </c>
      <c r="F549" s="89">
        <f t="shared" si="277"/>
        <v>0</v>
      </c>
      <c r="G549" s="89">
        <f t="shared" si="277"/>
        <v>0</v>
      </c>
      <c r="H549" s="316">
        <f t="shared" si="277"/>
        <v>0</v>
      </c>
    </row>
    <row r="550" spans="2:8" ht="27" customHeight="1">
      <c r="B550" s="92">
        <v>4841</v>
      </c>
      <c r="C550" s="93" t="s">
        <v>650</v>
      </c>
      <c r="D550" s="94"/>
      <c r="E550" s="94"/>
      <c r="F550" s="94"/>
      <c r="G550" s="94"/>
      <c r="H550" s="317"/>
    </row>
    <row r="551" spans="2:8" ht="27" customHeight="1">
      <c r="B551" s="87">
        <v>4850</v>
      </c>
      <c r="C551" s="91" t="s">
        <v>651</v>
      </c>
      <c r="D551" s="89">
        <f>D552</f>
        <v>0</v>
      </c>
      <c r="E551" s="89">
        <f t="shared" ref="E551:H551" si="278">E552</f>
        <v>0</v>
      </c>
      <c r="F551" s="89">
        <f t="shared" si="278"/>
        <v>0</v>
      </c>
      <c r="G551" s="89">
        <f t="shared" si="278"/>
        <v>0</v>
      </c>
      <c r="H551" s="316">
        <f t="shared" si="278"/>
        <v>0</v>
      </c>
    </row>
    <row r="552" spans="2:8" ht="27" customHeight="1">
      <c r="B552" s="92">
        <v>4851</v>
      </c>
      <c r="C552" s="93" t="s">
        <v>651</v>
      </c>
      <c r="D552" s="94"/>
      <c r="E552" s="94"/>
      <c r="F552" s="94"/>
      <c r="G552" s="94"/>
      <c r="H552" s="317"/>
    </row>
    <row r="553" spans="2:8" ht="27" customHeight="1">
      <c r="B553" s="87">
        <v>4900</v>
      </c>
      <c r="C553" s="99" t="s">
        <v>23</v>
      </c>
      <c r="D553" s="89">
        <f>D554+D556+D558</f>
        <v>0</v>
      </c>
      <c r="E553" s="89">
        <f t="shared" ref="E553:H553" si="279">E554+E556+E558</f>
        <v>0</v>
      </c>
      <c r="F553" s="89">
        <f t="shared" si="279"/>
        <v>0</v>
      </c>
      <c r="G553" s="89">
        <f t="shared" si="279"/>
        <v>0</v>
      </c>
      <c r="H553" s="316">
        <f t="shared" si="279"/>
        <v>0</v>
      </c>
    </row>
    <row r="554" spans="2:8" ht="27" customHeight="1">
      <c r="B554" s="87">
        <v>4910</v>
      </c>
      <c r="C554" s="91" t="s">
        <v>652</v>
      </c>
      <c r="D554" s="89">
        <f t="shared" ref="D554:H554" si="280">D555</f>
        <v>0</v>
      </c>
      <c r="E554" s="89">
        <f t="shared" si="280"/>
        <v>0</v>
      </c>
      <c r="F554" s="89">
        <f t="shared" si="280"/>
        <v>0</v>
      </c>
      <c r="G554" s="89">
        <f t="shared" si="280"/>
        <v>0</v>
      </c>
      <c r="H554" s="316">
        <f t="shared" si="280"/>
        <v>0</v>
      </c>
    </row>
    <row r="555" spans="2:8" ht="27" customHeight="1">
      <c r="B555" s="92">
        <v>4911</v>
      </c>
      <c r="C555" s="93" t="s">
        <v>652</v>
      </c>
      <c r="D555" s="94"/>
      <c r="E555" s="94"/>
      <c r="F555" s="94"/>
      <c r="G555" s="94"/>
      <c r="H555" s="317"/>
    </row>
    <row r="556" spans="2:8" ht="27" customHeight="1">
      <c r="B556" s="87">
        <v>4920</v>
      </c>
      <c r="C556" s="91" t="s">
        <v>653</v>
      </c>
      <c r="D556" s="89">
        <f t="shared" ref="D556:H556" si="281">D557</f>
        <v>0</v>
      </c>
      <c r="E556" s="89">
        <f t="shared" si="281"/>
        <v>0</v>
      </c>
      <c r="F556" s="89">
        <f t="shared" si="281"/>
        <v>0</v>
      </c>
      <c r="G556" s="89">
        <f t="shared" si="281"/>
        <v>0</v>
      </c>
      <c r="H556" s="316">
        <f t="shared" si="281"/>
        <v>0</v>
      </c>
    </row>
    <row r="557" spans="2:8" ht="27" customHeight="1">
      <c r="B557" s="92">
        <v>4921</v>
      </c>
      <c r="C557" s="93" t="s">
        <v>653</v>
      </c>
      <c r="D557" s="94"/>
      <c r="E557" s="94"/>
      <c r="F557" s="94"/>
      <c r="G557" s="94"/>
      <c r="H557" s="317"/>
    </row>
    <row r="558" spans="2:8" ht="27" customHeight="1">
      <c r="B558" s="87">
        <v>4930</v>
      </c>
      <c r="C558" s="91" t="s">
        <v>654</v>
      </c>
      <c r="D558" s="89">
        <f>D559</f>
        <v>0</v>
      </c>
      <c r="E558" s="89">
        <f t="shared" ref="E558:H558" si="282">E559</f>
        <v>0</v>
      </c>
      <c r="F558" s="89">
        <f t="shared" si="282"/>
        <v>0</v>
      </c>
      <c r="G558" s="89">
        <f t="shared" si="282"/>
        <v>0</v>
      </c>
      <c r="H558" s="316">
        <f t="shared" si="282"/>
        <v>0</v>
      </c>
    </row>
    <row r="559" spans="2:8" ht="27" customHeight="1">
      <c r="B559" s="92">
        <v>4931</v>
      </c>
      <c r="C559" s="93" t="s">
        <v>654</v>
      </c>
      <c r="D559" s="94"/>
      <c r="E559" s="94"/>
      <c r="F559" s="94"/>
      <c r="G559" s="94"/>
      <c r="H559" s="317"/>
    </row>
    <row r="560" spans="2:8" ht="27" customHeight="1">
      <c r="B560" s="87" t="s">
        <v>1109</v>
      </c>
      <c r="C560" s="112"/>
      <c r="D560" s="89">
        <f t="shared" ref="D560" si="283">D436+D455+D466+D490+D517+D525+D538+D541+D553</f>
        <v>0</v>
      </c>
      <c r="E560" s="89">
        <f t="shared" ref="E560:H560" si="284">E436+E455+E466+E490+E517+E525+E538+E541+E553</f>
        <v>50506</v>
      </c>
      <c r="F560" s="89">
        <f t="shared" si="284"/>
        <v>0</v>
      </c>
      <c r="G560" s="89">
        <f t="shared" si="284"/>
        <v>0</v>
      </c>
      <c r="H560" s="316">
        <f t="shared" si="284"/>
        <v>0</v>
      </c>
    </row>
    <row r="561" spans="2:8" ht="27" customHeight="1">
      <c r="B561" s="87">
        <v>5000</v>
      </c>
      <c r="C561" s="99" t="s">
        <v>655</v>
      </c>
      <c r="D561" s="89">
        <f>+D562+D579+D588+D593+D607+D610+D630+D649+D660</f>
        <v>0</v>
      </c>
      <c r="E561" s="89">
        <f t="shared" ref="E561:H561" si="285">+E562+E579+E588+E593+E607+E610+E630+E649+E660</f>
        <v>-1780931.15</v>
      </c>
      <c r="F561" s="89">
        <f t="shared" si="285"/>
        <v>0</v>
      </c>
      <c r="G561" s="89">
        <f t="shared" si="285"/>
        <v>0</v>
      </c>
      <c r="H561" s="316">
        <f t="shared" si="285"/>
        <v>0</v>
      </c>
    </row>
    <row r="562" spans="2:8" ht="27" customHeight="1">
      <c r="B562" s="87">
        <v>5100</v>
      </c>
      <c r="C562" s="107" t="s">
        <v>34</v>
      </c>
      <c r="D562" s="89">
        <f t="shared" ref="D562" si="286">D563+D566+D568+D572+D574+D576</f>
        <v>0</v>
      </c>
      <c r="E562" s="89">
        <f t="shared" ref="E562:H562" si="287">E563+E566+E568+E572+E574+E576</f>
        <v>22487.48</v>
      </c>
      <c r="F562" s="89">
        <f t="shared" si="287"/>
        <v>0</v>
      </c>
      <c r="G562" s="89">
        <f t="shared" si="287"/>
        <v>0</v>
      </c>
      <c r="H562" s="316">
        <f t="shared" si="287"/>
        <v>0</v>
      </c>
    </row>
    <row r="563" spans="2:8" ht="27" customHeight="1">
      <c r="B563" s="87">
        <v>5110</v>
      </c>
      <c r="C563" s="91" t="s">
        <v>656</v>
      </c>
      <c r="D563" s="89">
        <f t="shared" ref="D563" si="288">D564+D565</f>
        <v>0</v>
      </c>
      <c r="E563" s="89">
        <f t="shared" ref="E563:H563" si="289">E564+E565</f>
        <v>0</v>
      </c>
      <c r="F563" s="89">
        <f t="shared" si="289"/>
        <v>0</v>
      </c>
      <c r="G563" s="89">
        <f t="shared" si="289"/>
        <v>0</v>
      </c>
      <c r="H563" s="316">
        <f t="shared" si="289"/>
        <v>0</v>
      </c>
    </row>
    <row r="564" spans="2:8" ht="27" customHeight="1">
      <c r="B564" s="92">
        <v>5111</v>
      </c>
      <c r="C564" s="93" t="s">
        <v>657</v>
      </c>
      <c r="D564" s="94"/>
      <c r="E564" s="94"/>
      <c r="F564" s="94"/>
      <c r="G564" s="94"/>
      <c r="H564" s="317"/>
    </row>
    <row r="565" spans="2:8" ht="27" customHeight="1">
      <c r="B565" s="92">
        <v>5112</v>
      </c>
      <c r="C565" s="93" t="s">
        <v>658</v>
      </c>
      <c r="D565" s="94"/>
      <c r="E565" s="94"/>
      <c r="F565" s="94"/>
      <c r="G565" s="94"/>
      <c r="H565" s="317"/>
    </row>
    <row r="566" spans="2:8" ht="27" customHeight="1">
      <c r="B566" s="87">
        <v>5120</v>
      </c>
      <c r="C566" s="91" t="s">
        <v>659</v>
      </c>
      <c r="D566" s="89">
        <f t="shared" ref="D566:H566" si="290">D567</f>
        <v>0</v>
      </c>
      <c r="E566" s="89">
        <f t="shared" si="290"/>
        <v>0</v>
      </c>
      <c r="F566" s="89">
        <f t="shared" si="290"/>
        <v>0</v>
      </c>
      <c r="G566" s="89">
        <f t="shared" si="290"/>
        <v>0</v>
      </c>
      <c r="H566" s="316">
        <f t="shared" si="290"/>
        <v>0</v>
      </c>
    </row>
    <row r="567" spans="2:8" ht="27" customHeight="1">
      <c r="B567" s="92">
        <v>5121</v>
      </c>
      <c r="C567" s="93" t="s">
        <v>659</v>
      </c>
      <c r="D567" s="94"/>
      <c r="E567" s="94"/>
      <c r="F567" s="94"/>
      <c r="G567" s="94"/>
      <c r="H567" s="317"/>
    </row>
    <row r="568" spans="2:8" ht="27" customHeight="1">
      <c r="B568" s="87">
        <v>5130</v>
      </c>
      <c r="C568" s="91" t="s">
        <v>660</v>
      </c>
      <c r="D568" s="89">
        <f t="shared" ref="D568" si="291">D569+D570+D571</f>
        <v>0</v>
      </c>
      <c r="E568" s="89">
        <f t="shared" ref="E568:H568" si="292">E569+E570+E571</f>
        <v>0</v>
      </c>
      <c r="F568" s="89">
        <f t="shared" si="292"/>
        <v>0</v>
      </c>
      <c r="G568" s="89">
        <f t="shared" si="292"/>
        <v>0</v>
      </c>
      <c r="H568" s="316">
        <f t="shared" si="292"/>
        <v>0</v>
      </c>
    </row>
    <row r="569" spans="2:8" ht="27" customHeight="1">
      <c r="B569" s="92">
        <v>5131</v>
      </c>
      <c r="C569" s="93" t="s">
        <v>661</v>
      </c>
      <c r="D569" s="94"/>
      <c r="E569" s="94"/>
      <c r="F569" s="94"/>
      <c r="G569" s="94"/>
      <c r="H569" s="317"/>
    </row>
    <row r="570" spans="2:8" ht="27" customHeight="1">
      <c r="B570" s="92">
        <v>5132</v>
      </c>
      <c r="C570" s="93" t="s">
        <v>662</v>
      </c>
      <c r="D570" s="94"/>
      <c r="E570" s="94"/>
      <c r="F570" s="94"/>
      <c r="G570" s="94"/>
      <c r="H570" s="317"/>
    </row>
    <row r="571" spans="2:8" ht="27" customHeight="1">
      <c r="B571" s="92">
        <v>5133</v>
      </c>
      <c r="C571" s="93" t="s">
        <v>663</v>
      </c>
      <c r="D571" s="94"/>
      <c r="E571" s="94"/>
      <c r="F571" s="94"/>
      <c r="G571" s="94"/>
      <c r="H571" s="317"/>
    </row>
    <row r="572" spans="2:8" ht="27" customHeight="1">
      <c r="B572" s="87">
        <v>5140</v>
      </c>
      <c r="C572" s="91" t="s">
        <v>664</v>
      </c>
      <c r="D572" s="89">
        <f t="shared" ref="D572:H572" si="293">D573</f>
        <v>0</v>
      </c>
      <c r="E572" s="89">
        <f t="shared" si="293"/>
        <v>0</v>
      </c>
      <c r="F572" s="89">
        <f t="shared" si="293"/>
        <v>0</v>
      </c>
      <c r="G572" s="89">
        <f t="shared" si="293"/>
        <v>0</v>
      </c>
      <c r="H572" s="316">
        <f t="shared" si="293"/>
        <v>0</v>
      </c>
    </row>
    <row r="573" spans="2:8" ht="27" customHeight="1">
      <c r="B573" s="92">
        <v>5141</v>
      </c>
      <c r="C573" s="93" t="s">
        <v>664</v>
      </c>
      <c r="D573" s="113"/>
      <c r="E573" s="113"/>
      <c r="F573" s="113"/>
      <c r="G573" s="113"/>
      <c r="H573" s="318"/>
    </row>
    <row r="574" spans="2:8" ht="27" customHeight="1">
      <c r="B574" s="87">
        <v>5150</v>
      </c>
      <c r="C574" s="91" t="s">
        <v>665</v>
      </c>
      <c r="D574" s="89">
        <f t="shared" ref="D574:H574" si="294">D575</f>
        <v>0</v>
      </c>
      <c r="E574" s="89">
        <f t="shared" si="294"/>
        <v>22487.48</v>
      </c>
      <c r="F574" s="89">
        <f t="shared" si="294"/>
        <v>0</v>
      </c>
      <c r="G574" s="89">
        <f t="shared" si="294"/>
        <v>0</v>
      </c>
      <c r="H574" s="316">
        <f t="shared" si="294"/>
        <v>0</v>
      </c>
    </row>
    <row r="575" spans="2:8" ht="27" customHeight="1">
      <c r="B575" s="92">
        <v>5151</v>
      </c>
      <c r="C575" s="93" t="s">
        <v>666</v>
      </c>
      <c r="D575" s="94"/>
      <c r="E575" s="113">
        <v>22487.48</v>
      </c>
      <c r="F575" s="94"/>
      <c r="G575" s="94"/>
      <c r="H575" s="317"/>
    </row>
    <row r="576" spans="2:8" ht="27" customHeight="1">
      <c r="B576" s="87">
        <v>5190</v>
      </c>
      <c r="C576" s="91" t="s">
        <v>667</v>
      </c>
      <c r="D576" s="89">
        <f t="shared" ref="D576" si="295">D577+D578</f>
        <v>0</v>
      </c>
      <c r="E576" s="89">
        <f t="shared" ref="E576:H576" si="296">E577+E578</f>
        <v>0</v>
      </c>
      <c r="F576" s="89">
        <f t="shared" si="296"/>
        <v>0</v>
      </c>
      <c r="G576" s="89">
        <f t="shared" si="296"/>
        <v>0</v>
      </c>
      <c r="H576" s="316">
        <f t="shared" si="296"/>
        <v>0</v>
      </c>
    </row>
    <row r="577" spans="2:8" ht="27" customHeight="1">
      <c r="B577" s="92">
        <v>5191</v>
      </c>
      <c r="C577" s="93" t="s">
        <v>668</v>
      </c>
      <c r="D577" s="94"/>
      <c r="E577" s="94"/>
      <c r="F577" s="94"/>
      <c r="G577" s="94"/>
      <c r="H577" s="317"/>
    </row>
    <row r="578" spans="2:8" ht="27" customHeight="1">
      <c r="B578" s="92">
        <v>5192</v>
      </c>
      <c r="C578" s="93" t="s">
        <v>669</v>
      </c>
      <c r="D578" s="94"/>
      <c r="E578" s="94"/>
      <c r="F578" s="94"/>
      <c r="G578" s="94"/>
      <c r="H578" s="317"/>
    </row>
    <row r="579" spans="2:8" ht="27" customHeight="1">
      <c r="B579" s="87">
        <v>5200</v>
      </c>
      <c r="C579" s="99" t="s">
        <v>35</v>
      </c>
      <c r="D579" s="89">
        <f t="shared" ref="D579" si="297">D580+D582+D584+D586</f>
        <v>0</v>
      </c>
      <c r="E579" s="89">
        <f t="shared" ref="E579:H579" si="298">E580+E582+E584+E586</f>
        <v>0</v>
      </c>
      <c r="F579" s="89">
        <f t="shared" si="298"/>
        <v>0</v>
      </c>
      <c r="G579" s="89">
        <f t="shared" si="298"/>
        <v>0</v>
      </c>
      <c r="H579" s="316">
        <f t="shared" si="298"/>
        <v>0</v>
      </c>
    </row>
    <row r="580" spans="2:8" ht="27" customHeight="1">
      <c r="B580" s="87">
        <v>5210</v>
      </c>
      <c r="C580" s="91" t="s">
        <v>670</v>
      </c>
      <c r="D580" s="89">
        <f t="shared" ref="D580:H580" si="299">D581</f>
        <v>0</v>
      </c>
      <c r="E580" s="89">
        <f t="shared" si="299"/>
        <v>0</v>
      </c>
      <c r="F580" s="89">
        <f t="shared" si="299"/>
        <v>0</v>
      </c>
      <c r="G580" s="89">
        <f t="shared" si="299"/>
        <v>0</v>
      </c>
      <c r="H580" s="316">
        <f t="shared" si="299"/>
        <v>0</v>
      </c>
    </row>
    <row r="581" spans="2:8" ht="27" customHeight="1">
      <c r="B581" s="92">
        <v>5211</v>
      </c>
      <c r="C581" s="93" t="s">
        <v>670</v>
      </c>
      <c r="D581" s="94"/>
      <c r="E581" s="94"/>
      <c r="F581" s="94"/>
      <c r="G581" s="94"/>
      <c r="H581" s="317"/>
    </row>
    <row r="582" spans="2:8" ht="27" customHeight="1">
      <c r="B582" s="87">
        <v>5220</v>
      </c>
      <c r="C582" s="91" t="s">
        <v>671</v>
      </c>
      <c r="D582" s="89">
        <f t="shared" ref="D582:H582" si="300">D583</f>
        <v>0</v>
      </c>
      <c r="E582" s="89">
        <f t="shared" si="300"/>
        <v>0</v>
      </c>
      <c r="F582" s="89">
        <f t="shared" si="300"/>
        <v>0</v>
      </c>
      <c r="G582" s="89">
        <f t="shared" si="300"/>
        <v>0</v>
      </c>
      <c r="H582" s="316">
        <f t="shared" si="300"/>
        <v>0</v>
      </c>
    </row>
    <row r="583" spans="2:8" ht="27" customHeight="1">
      <c r="B583" s="92">
        <v>5221</v>
      </c>
      <c r="C583" s="93" t="s">
        <v>672</v>
      </c>
      <c r="D583" s="94"/>
      <c r="E583" s="94"/>
      <c r="F583" s="94"/>
      <c r="G583" s="94"/>
      <c r="H583" s="317"/>
    </row>
    <row r="584" spans="2:8" ht="27" customHeight="1">
      <c r="B584" s="87">
        <v>5230</v>
      </c>
      <c r="C584" s="91" t="s">
        <v>673</v>
      </c>
      <c r="D584" s="89">
        <f t="shared" ref="D584:H584" si="301">D585</f>
        <v>0</v>
      </c>
      <c r="E584" s="89">
        <f t="shared" si="301"/>
        <v>0</v>
      </c>
      <c r="F584" s="89">
        <f t="shared" si="301"/>
        <v>0</v>
      </c>
      <c r="G584" s="89">
        <f t="shared" si="301"/>
        <v>0</v>
      </c>
      <c r="H584" s="316">
        <f t="shared" si="301"/>
        <v>0</v>
      </c>
    </row>
    <row r="585" spans="2:8" ht="27" customHeight="1">
      <c r="B585" s="92">
        <v>5231</v>
      </c>
      <c r="C585" s="93" t="s">
        <v>674</v>
      </c>
      <c r="D585" s="94"/>
      <c r="E585" s="94"/>
      <c r="F585" s="94"/>
      <c r="G585" s="94"/>
      <c r="H585" s="317"/>
    </row>
    <row r="586" spans="2:8" ht="27" customHeight="1">
      <c r="B586" s="87">
        <v>5290</v>
      </c>
      <c r="C586" s="91" t="s">
        <v>675</v>
      </c>
      <c r="D586" s="89">
        <f t="shared" ref="D586:H586" si="302">D587</f>
        <v>0</v>
      </c>
      <c r="E586" s="89">
        <f t="shared" si="302"/>
        <v>0</v>
      </c>
      <c r="F586" s="89">
        <f t="shared" si="302"/>
        <v>0</v>
      </c>
      <c r="G586" s="89">
        <f t="shared" si="302"/>
        <v>0</v>
      </c>
      <c r="H586" s="316">
        <f t="shared" si="302"/>
        <v>0</v>
      </c>
    </row>
    <row r="587" spans="2:8" ht="27" customHeight="1">
      <c r="B587" s="92">
        <v>5291</v>
      </c>
      <c r="C587" s="93" t="s">
        <v>676</v>
      </c>
      <c r="D587" s="94"/>
      <c r="E587" s="94"/>
      <c r="F587" s="94"/>
      <c r="G587" s="94"/>
      <c r="H587" s="317"/>
    </row>
    <row r="588" spans="2:8" ht="27" customHeight="1">
      <c r="B588" s="87">
        <v>5300</v>
      </c>
      <c r="C588" s="99" t="s">
        <v>36</v>
      </c>
      <c r="D588" s="89">
        <f t="shared" ref="D588" si="303">D589+D591</f>
        <v>0</v>
      </c>
      <c r="E588" s="89">
        <f t="shared" ref="E588:H588" si="304">E589+E591</f>
        <v>-1408954.63</v>
      </c>
      <c r="F588" s="89">
        <f t="shared" si="304"/>
        <v>0</v>
      </c>
      <c r="G588" s="89">
        <f t="shared" si="304"/>
        <v>0</v>
      </c>
      <c r="H588" s="316">
        <f t="shared" si="304"/>
        <v>0</v>
      </c>
    </row>
    <row r="589" spans="2:8" ht="27" customHeight="1">
      <c r="B589" s="87">
        <v>5310</v>
      </c>
      <c r="C589" s="91" t="s">
        <v>677</v>
      </c>
      <c r="D589" s="89">
        <f t="shared" ref="D589:H589" si="305">D590</f>
        <v>0</v>
      </c>
      <c r="E589" s="89">
        <f t="shared" si="305"/>
        <v>-1408954.63</v>
      </c>
      <c r="F589" s="89">
        <f t="shared" si="305"/>
        <v>0</v>
      </c>
      <c r="G589" s="89">
        <f t="shared" si="305"/>
        <v>0</v>
      </c>
      <c r="H589" s="316">
        <f t="shared" si="305"/>
        <v>0</v>
      </c>
    </row>
    <row r="590" spans="2:8" ht="27" customHeight="1">
      <c r="B590" s="92">
        <v>5311</v>
      </c>
      <c r="C590" s="93" t="s">
        <v>677</v>
      </c>
      <c r="D590" s="94"/>
      <c r="E590" s="94">
        <v>-1408954.63</v>
      </c>
      <c r="F590" s="94"/>
      <c r="G590" s="94"/>
      <c r="H590" s="317"/>
    </row>
    <row r="591" spans="2:8" ht="27" customHeight="1">
      <c r="B591" s="87">
        <v>5320</v>
      </c>
      <c r="C591" s="91" t="s">
        <v>678</v>
      </c>
      <c r="D591" s="89">
        <f t="shared" ref="D591:H591" si="306">D592</f>
        <v>0</v>
      </c>
      <c r="E591" s="89">
        <f t="shared" si="306"/>
        <v>0</v>
      </c>
      <c r="F591" s="89">
        <f t="shared" si="306"/>
        <v>0</v>
      </c>
      <c r="G591" s="89">
        <f t="shared" si="306"/>
        <v>0</v>
      </c>
      <c r="H591" s="316">
        <f t="shared" si="306"/>
        <v>0</v>
      </c>
    </row>
    <row r="592" spans="2:8" ht="27" customHeight="1">
      <c r="B592" s="92">
        <v>5321</v>
      </c>
      <c r="C592" s="93" t="s">
        <v>678</v>
      </c>
      <c r="D592" s="94"/>
      <c r="E592" s="94"/>
      <c r="F592" s="94"/>
      <c r="G592" s="94"/>
      <c r="H592" s="317"/>
    </row>
    <row r="593" spans="2:8" ht="27" customHeight="1">
      <c r="B593" s="87">
        <v>5400</v>
      </c>
      <c r="C593" s="107" t="s">
        <v>37</v>
      </c>
      <c r="D593" s="89">
        <f t="shared" ref="D593" si="307">D594+D597+D599+D601+D603+D605</f>
        <v>0</v>
      </c>
      <c r="E593" s="89">
        <f t="shared" ref="E593:H593" si="308">E594+E597+E599+E601+E603+E605</f>
        <v>-394464</v>
      </c>
      <c r="F593" s="89">
        <f t="shared" si="308"/>
        <v>0</v>
      </c>
      <c r="G593" s="89">
        <f t="shared" si="308"/>
        <v>0</v>
      </c>
      <c r="H593" s="316">
        <f t="shared" si="308"/>
        <v>0</v>
      </c>
    </row>
    <row r="594" spans="2:8" ht="27" customHeight="1">
      <c r="B594" s="87">
        <v>5410</v>
      </c>
      <c r="C594" s="91" t="s">
        <v>679</v>
      </c>
      <c r="D594" s="89">
        <f t="shared" ref="D594" si="309">D595+D596</f>
        <v>0</v>
      </c>
      <c r="E594" s="89">
        <f t="shared" ref="E594:H594" si="310">E595+E596</f>
        <v>-394464</v>
      </c>
      <c r="F594" s="89">
        <f t="shared" si="310"/>
        <v>0</v>
      </c>
      <c r="G594" s="89">
        <f t="shared" si="310"/>
        <v>0</v>
      </c>
      <c r="H594" s="316">
        <f t="shared" si="310"/>
        <v>0</v>
      </c>
    </row>
    <row r="595" spans="2:8" ht="27" customHeight="1">
      <c r="B595" s="92">
        <v>5411</v>
      </c>
      <c r="C595" s="93" t="s">
        <v>680</v>
      </c>
      <c r="D595" s="94"/>
      <c r="E595" s="94">
        <v>-394464</v>
      </c>
      <c r="F595" s="94"/>
      <c r="G595" s="94"/>
      <c r="H595" s="317"/>
    </row>
    <row r="596" spans="2:8" ht="27" customHeight="1">
      <c r="B596" s="92">
        <v>5412</v>
      </c>
      <c r="C596" s="93" t="s">
        <v>681</v>
      </c>
      <c r="D596" s="94"/>
      <c r="E596" s="94"/>
      <c r="F596" s="94"/>
      <c r="G596" s="94"/>
      <c r="H596" s="317"/>
    </row>
    <row r="597" spans="2:8" ht="27" customHeight="1">
      <c r="B597" s="87">
        <v>5420</v>
      </c>
      <c r="C597" s="91" t="s">
        <v>682</v>
      </c>
      <c r="D597" s="89">
        <f t="shared" ref="D597:H597" si="311">D598</f>
        <v>0</v>
      </c>
      <c r="E597" s="89">
        <f t="shared" si="311"/>
        <v>0</v>
      </c>
      <c r="F597" s="89">
        <f t="shared" si="311"/>
        <v>0</v>
      </c>
      <c r="G597" s="89">
        <f t="shared" si="311"/>
        <v>0</v>
      </c>
      <c r="H597" s="316">
        <f t="shared" si="311"/>
        <v>0</v>
      </c>
    </row>
    <row r="598" spans="2:8" ht="27" customHeight="1">
      <c r="B598" s="92">
        <v>5421</v>
      </c>
      <c r="C598" s="93" t="s">
        <v>682</v>
      </c>
      <c r="D598" s="94"/>
      <c r="E598" s="94"/>
      <c r="F598" s="94"/>
      <c r="G598" s="94"/>
      <c r="H598" s="317"/>
    </row>
    <row r="599" spans="2:8" ht="27" customHeight="1">
      <c r="B599" s="87">
        <v>5430</v>
      </c>
      <c r="C599" s="91" t="s">
        <v>683</v>
      </c>
      <c r="D599" s="89">
        <f t="shared" ref="D599:H599" si="312">D600</f>
        <v>0</v>
      </c>
      <c r="E599" s="89">
        <f t="shared" si="312"/>
        <v>0</v>
      </c>
      <c r="F599" s="89">
        <f t="shared" si="312"/>
        <v>0</v>
      </c>
      <c r="G599" s="89">
        <f t="shared" si="312"/>
        <v>0</v>
      </c>
      <c r="H599" s="316">
        <f t="shared" si="312"/>
        <v>0</v>
      </c>
    </row>
    <row r="600" spans="2:8" ht="27" customHeight="1">
      <c r="B600" s="92">
        <v>5431</v>
      </c>
      <c r="C600" s="93" t="s">
        <v>684</v>
      </c>
      <c r="D600" s="94"/>
      <c r="E600" s="94"/>
      <c r="F600" s="94"/>
      <c r="G600" s="94"/>
      <c r="H600" s="317"/>
    </row>
    <row r="601" spans="2:8" ht="27" customHeight="1">
      <c r="B601" s="87">
        <v>5440</v>
      </c>
      <c r="C601" s="91" t="s">
        <v>685</v>
      </c>
      <c r="D601" s="89">
        <f t="shared" ref="D601:H601" si="313">D602</f>
        <v>0</v>
      </c>
      <c r="E601" s="89">
        <f t="shared" si="313"/>
        <v>0</v>
      </c>
      <c r="F601" s="89">
        <f t="shared" si="313"/>
        <v>0</v>
      </c>
      <c r="G601" s="89">
        <f t="shared" si="313"/>
        <v>0</v>
      </c>
      <c r="H601" s="316">
        <f t="shared" si="313"/>
        <v>0</v>
      </c>
    </row>
    <row r="602" spans="2:8" ht="27" customHeight="1">
      <c r="B602" s="92">
        <v>5441</v>
      </c>
      <c r="C602" s="93" t="s">
        <v>685</v>
      </c>
      <c r="D602" s="94"/>
      <c r="E602" s="94"/>
      <c r="F602" s="94"/>
      <c r="G602" s="94"/>
      <c r="H602" s="317"/>
    </row>
    <row r="603" spans="2:8" ht="27" customHeight="1">
      <c r="B603" s="87">
        <v>5450</v>
      </c>
      <c r="C603" s="91" t="s">
        <v>686</v>
      </c>
      <c r="D603" s="89">
        <f t="shared" ref="D603:H603" si="314">D604</f>
        <v>0</v>
      </c>
      <c r="E603" s="89">
        <f t="shared" si="314"/>
        <v>0</v>
      </c>
      <c r="F603" s="89">
        <f t="shared" si="314"/>
        <v>0</v>
      </c>
      <c r="G603" s="89">
        <f t="shared" si="314"/>
        <v>0</v>
      </c>
      <c r="H603" s="316">
        <f t="shared" si="314"/>
        <v>0</v>
      </c>
    </row>
    <row r="604" spans="2:8" ht="27" customHeight="1">
      <c r="B604" s="92">
        <v>5451</v>
      </c>
      <c r="C604" s="93" t="s">
        <v>687</v>
      </c>
      <c r="D604" s="94"/>
      <c r="E604" s="94"/>
      <c r="F604" s="94"/>
      <c r="G604" s="94"/>
      <c r="H604" s="317"/>
    </row>
    <row r="605" spans="2:8" ht="27" customHeight="1">
      <c r="B605" s="87">
        <v>5490</v>
      </c>
      <c r="C605" s="91" t="s">
        <v>688</v>
      </c>
      <c r="D605" s="89">
        <f t="shared" ref="D605:H605" si="315">D606</f>
        <v>0</v>
      </c>
      <c r="E605" s="89">
        <f t="shared" si="315"/>
        <v>0</v>
      </c>
      <c r="F605" s="89">
        <f t="shared" si="315"/>
        <v>0</v>
      </c>
      <c r="G605" s="89">
        <f t="shared" si="315"/>
        <v>0</v>
      </c>
      <c r="H605" s="316">
        <f t="shared" si="315"/>
        <v>0</v>
      </c>
    </row>
    <row r="606" spans="2:8" ht="27" customHeight="1">
      <c r="B606" s="92">
        <v>5491</v>
      </c>
      <c r="C606" s="110" t="s">
        <v>688</v>
      </c>
      <c r="D606" s="94"/>
      <c r="E606" s="94"/>
      <c r="F606" s="94"/>
      <c r="G606" s="94"/>
      <c r="H606" s="317"/>
    </row>
    <row r="607" spans="2:8" ht="27" customHeight="1">
      <c r="B607" s="87">
        <v>5500</v>
      </c>
      <c r="C607" s="99" t="s">
        <v>38</v>
      </c>
      <c r="D607" s="89">
        <f t="shared" ref="D607:H608" si="316">D608</f>
        <v>0</v>
      </c>
      <c r="E607" s="89">
        <f t="shared" si="316"/>
        <v>0</v>
      </c>
      <c r="F607" s="89">
        <f t="shared" si="316"/>
        <v>0</v>
      </c>
      <c r="G607" s="89">
        <f t="shared" si="316"/>
        <v>0</v>
      </c>
      <c r="H607" s="316">
        <f t="shared" si="316"/>
        <v>0</v>
      </c>
    </row>
    <row r="608" spans="2:8" ht="27" customHeight="1">
      <c r="B608" s="87">
        <v>5510</v>
      </c>
      <c r="C608" s="105" t="s">
        <v>38</v>
      </c>
      <c r="D608" s="89">
        <f t="shared" si="316"/>
        <v>0</v>
      </c>
      <c r="E608" s="89">
        <f t="shared" si="316"/>
        <v>0</v>
      </c>
      <c r="F608" s="89">
        <f t="shared" si="316"/>
        <v>0</v>
      </c>
      <c r="G608" s="89">
        <f t="shared" si="316"/>
        <v>0</v>
      </c>
      <c r="H608" s="316">
        <f t="shared" si="316"/>
        <v>0</v>
      </c>
    </row>
    <row r="609" spans="2:8" ht="27" customHeight="1">
      <c r="B609" s="92">
        <v>5511</v>
      </c>
      <c r="C609" s="93" t="s">
        <v>689</v>
      </c>
      <c r="D609" s="94"/>
      <c r="E609" s="94"/>
      <c r="F609" s="94"/>
      <c r="G609" s="94"/>
      <c r="H609" s="317"/>
    </row>
    <row r="610" spans="2:8" ht="27" customHeight="1">
      <c r="B610" s="87">
        <v>5600</v>
      </c>
      <c r="C610" s="99" t="s">
        <v>39</v>
      </c>
      <c r="D610" s="89">
        <f t="shared" ref="D610" si="317">D611+D613+D616+D618+D620+D622+D624+D626</f>
        <v>0</v>
      </c>
      <c r="E610" s="89">
        <f t="shared" ref="E610:H610" si="318">E611+E613+E616+E618+E620+E622+E624+E626</f>
        <v>0</v>
      </c>
      <c r="F610" s="89">
        <f t="shared" si="318"/>
        <v>0</v>
      </c>
      <c r="G610" s="89">
        <f t="shared" si="318"/>
        <v>0</v>
      </c>
      <c r="H610" s="316">
        <f t="shared" si="318"/>
        <v>0</v>
      </c>
    </row>
    <row r="611" spans="2:8" ht="27" customHeight="1">
      <c r="B611" s="87">
        <v>5610</v>
      </c>
      <c r="C611" s="91" t="s">
        <v>690</v>
      </c>
      <c r="D611" s="89">
        <f t="shared" ref="D611:H611" si="319">D612</f>
        <v>0</v>
      </c>
      <c r="E611" s="89">
        <f t="shared" si="319"/>
        <v>0</v>
      </c>
      <c r="F611" s="89">
        <f t="shared" si="319"/>
        <v>0</v>
      </c>
      <c r="G611" s="89">
        <f t="shared" si="319"/>
        <v>0</v>
      </c>
      <c r="H611" s="316">
        <f t="shared" si="319"/>
        <v>0</v>
      </c>
    </row>
    <row r="612" spans="2:8" ht="27" customHeight="1">
      <c r="B612" s="92">
        <v>5611</v>
      </c>
      <c r="C612" s="93" t="s">
        <v>690</v>
      </c>
      <c r="D612" s="94"/>
      <c r="E612" s="94"/>
      <c r="F612" s="94"/>
      <c r="G612" s="94"/>
      <c r="H612" s="317"/>
    </row>
    <row r="613" spans="2:8" ht="27" customHeight="1">
      <c r="B613" s="87">
        <v>5620</v>
      </c>
      <c r="C613" s="91" t="s">
        <v>691</v>
      </c>
      <c r="D613" s="89">
        <f t="shared" ref="D613" si="320">D614+D615</f>
        <v>0</v>
      </c>
      <c r="E613" s="89">
        <f t="shared" ref="E613:H613" si="321">E614+E615</f>
        <v>0</v>
      </c>
      <c r="F613" s="89">
        <f t="shared" si="321"/>
        <v>0</v>
      </c>
      <c r="G613" s="89">
        <f t="shared" si="321"/>
        <v>0</v>
      </c>
      <c r="H613" s="316">
        <f t="shared" si="321"/>
        <v>0</v>
      </c>
    </row>
    <row r="614" spans="2:8" ht="27" customHeight="1">
      <c r="B614" s="92">
        <v>5621</v>
      </c>
      <c r="C614" s="93" t="s">
        <v>691</v>
      </c>
      <c r="D614" s="94"/>
      <c r="E614" s="94"/>
      <c r="F614" s="94"/>
      <c r="G614" s="94"/>
      <c r="H614" s="317"/>
    </row>
    <row r="615" spans="2:8" ht="27" customHeight="1">
      <c r="B615" s="92">
        <v>5622</v>
      </c>
      <c r="C615" s="93" t="s">
        <v>692</v>
      </c>
      <c r="D615" s="94"/>
      <c r="E615" s="94"/>
      <c r="F615" s="94"/>
      <c r="G615" s="94"/>
      <c r="H615" s="317"/>
    </row>
    <row r="616" spans="2:8" ht="27" customHeight="1">
      <c r="B616" s="87">
        <v>5630</v>
      </c>
      <c r="C616" s="91" t="s">
        <v>693</v>
      </c>
      <c r="D616" s="89">
        <f t="shared" ref="D616:H616" si="322">D617</f>
        <v>0</v>
      </c>
      <c r="E616" s="89">
        <f t="shared" si="322"/>
        <v>0</v>
      </c>
      <c r="F616" s="89">
        <f t="shared" si="322"/>
        <v>0</v>
      </c>
      <c r="G616" s="89">
        <f t="shared" si="322"/>
        <v>0</v>
      </c>
      <c r="H616" s="316">
        <f t="shared" si="322"/>
        <v>0</v>
      </c>
    </row>
    <row r="617" spans="2:8" ht="27" customHeight="1">
      <c r="B617" s="92">
        <v>5631</v>
      </c>
      <c r="C617" s="93" t="s">
        <v>693</v>
      </c>
      <c r="D617" s="94"/>
      <c r="E617" s="94"/>
      <c r="F617" s="94"/>
      <c r="G617" s="94"/>
      <c r="H617" s="317"/>
    </row>
    <row r="618" spans="2:8" ht="27" customHeight="1">
      <c r="B618" s="87">
        <v>5640</v>
      </c>
      <c r="C618" s="91" t="s">
        <v>694</v>
      </c>
      <c r="D618" s="89">
        <f t="shared" ref="D618:H618" si="323">D619</f>
        <v>0</v>
      </c>
      <c r="E618" s="89">
        <f t="shared" si="323"/>
        <v>0</v>
      </c>
      <c r="F618" s="89">
        <f t="shared" si="323"/>
        <v>0</v>
      </c>
      <c r="G618" s="89">
        <f t="shared" si="323"/>
        <v>0</v>
      </c>
      <c r="H618" s="316">
        <f t="shared" si="323"/>
        <v>0</v>
      </c>
    </row>
    <row r="619" spans="2:8" ht="27" customHeight="1">
      <c r="B619" s="92">
        <v>5641</v>
      </c>
      <c r="C619" s="93" t="s">
        <v>694</v>
      </c>
      <c r="D619" s="94"/>
      <c r="E619" s="94"/>
      <c r="F619" s="94"/>
      <c r="G619" s="94"/>
      <c r="H619" s="317"/>
    </row>
    <row r="620" spans="2:8" ht="27" customHeight="1">
      <c r="B620" s="87">
        <v>5650</v>
      </c>
      <c r="C620" s="91" t="s">
        <v>695</v>
      </c>
      <c r="D620" s="89">
        <f t="shared" ref="D620:H620" si="324">D621</f>
        <v>0</v>
      </c>
      <c r="E620" s="89">
        <f t="shared" si="324"/>
        <v>0</v>
      </c>
      <c r="F620" s="89">
        <f t="shared" si="324"/>
        <v>0</v>
      </c>
      <c r="G620" s="89">
        <f t="shared" si="324"/>
        <v>0</v>
      </c>
      <c r="H620" s="316">
        <f t="shared" si="324"/>
        <v>0</v>
      </c>
    </row>
    <row r="621" spans="2:8" ht="27" customHeight="1">
      <c r="B621" s="92">
        <v>5651</v>
      </c>
      <c r="C621" s="93" t="s">
        <v>696</v>
      </c>
      <c r="D621" s="94"/>
      <c r="E621" s="94"/>
      <c r="F621" s="94"/>
      <c r="G621" s="94"/>
      <c r="H621" s="317"/>
    </row>
    <row r="622" spans="2:8" ht="27" customHeight="1">
      <c r="B622" s="87">
        <v>5660</v>
      </c>
      <c r="C622" s="91" t="s">
        <v>697</v>
      </c>
      <c r="D622" s="89">
        <f t="shared" ref="D622:H622" si="325">D623</f>
        <v>0</v>
      </c>
      <c r="E622" s="89">
        <f t="shared" si="325"/>
        <v>0</v>
      </c>
      <c r="F622" s="89">
        <f t="shared" si="325"/>
        <v>0</v>
      </c>
      <c r="G622" s="89">
        <f t="shared" si="325"/>
        <v>0</v>
      </c>
      <c r="H622" s="316">
        <f t="shared" si="325"/>
        <v>0</v>
      </c>
    </row>
    <row r="623" spans="2:8" ht="27" customHeight="1">
      <c r="B623" s="92">
        <v>5661</v>
      </c>
      <c r="C623" s="93" t="s">
        <v>697</v>
      </c>
      <c r="D623" s="94"/>
      <c r="E623" s="94"/>
      <c r="F623" s="94"/>
      <c r="G623" s="94"/>
      <c r="H623" s="317"/>
    </row>
    <row r="624" spans="2:8" ht="27" customHeight="1">
      <c r="B624" s="87">
        <v>5670</v>
      </c>
      <c r="C624" s="91" t="s">
        <v>698</v>
      </c>
      <c r="D624" s="89">
        <f t="shared" ref="D624:H624" si="326">D625</f>
        <v>0</v>
      </c>
      <c r="E624" s="89">
        <f t="shared" si="326"/>
        <v>0</v>
      </c>
      <c r="F624" s="89">
        <f t="shared" si="326"/>
        <v>0</v>
      </c>
      <c r="G624" s="89">
        <f t="shared" si="326"/>
        <v>0</v>
      </c>
      <c r="H624" s="316">
        <f t="shared" si="326"/>
        <v>0</v>
      </c>
    </row>
    <row r="625" spans="2:8" ht="27" customHeight="1">
      <c r="B625" s="92">
        <v>5671</v>
      </c>
      <c r="C625" s="93" t="s">
        <v>699</v>
      </c>
      <c r="D625" s="94"/>
      <c r="E625" s="94"/>
      <c r="F625" s="94"/>
      <c r="G625" s="94"/>
      <c r="H625" s="317"/>
    </row>
    <row r="626" spans="2:8" ht="27" customHeight="1">
      <c r="B626" s="87">
        <v>5690</v>
      </c>
      <c r="C626" s="91" t="s">
        <v>700</v>
      </c>
      <c r="D626" s="89">
        <f t="shared" ref="D626" si="327">D627+D628+D629</f>
        <v>0</v>
      </c>
      <c r="E626" s="89">
        <f t="shared" ref="E626:H626" si="328">E627+E628+E629</f>
        <v>0</v>
      </c>
      <c r="F626" s="89">
        <f t="shared" si="328"/>
        <v>0</v>
      </c>
      <c r="G626" s="89">
        <f t="shared" si="328"/>
        <v>0</v>
      </c>
      <c r="H626" s="316">
        <f t="shared" si="328"/>
        <v>0</v>
      </c>
    </row>
    <row r="627" spans="2:8" ht="27" customHeight="1">
      <c r="B627" s="92">
        <v>5691</v>
      </c>
      <c r="C627" s="110" t="s">
        <v>701</v>
      </c>
      <c r="D627" s="94"/>
      <c r="E627" s="94"/>
      <c r="F627" s="94"/>
      <c r="G627" s="94"/>
      <c r="H627" s="317"/>
    </row>
    <row r="628" spans="2:8" ht="27" customHeight="1">
      <c r="B628" s="92">
        <v>5692</v>
      </c>
      <c r="C628" s="110" t="s">
        <v>702</v>
      </c>
      <c r="D628" s="94"/>
      <c r="E628" s="94"/>
      <c r="F628" s="94"/>
      <c r="G628" s="94"/>
      <c r="H628" s="317"/>
    </row>
    <row r="629" spans="2:8" ht="27" customHeight="1">
      <c r="B629" s="92">
        <v>5693</v>
      </c>
      <c r="C629" s="93" t="s">
        <v>703</v>
      </c>
      <c r="D629" s="94"/>
      <c r="E629" s="94"/>
      <c r="F629" s="94"/>
      <c r="G629" s="94"/>
      <c r="H629" s="317"/>
    </row>
    <row r="630" spans="2:8" ht="27" customHeight="1">
      <c r="B630" s="87">
        <v>5700</v>
      </c>
      <c r="C630" s="99" t="s">
        <v>40</v>
      </c>
      <c r="D630" s="89">
        <f t="shared" ref="D630" si="329">D631+D633+D635+D637+D639+D641+D643+D645+D647</f>
        <v>0</v>
      </c>
      <c r="E630" s="89">
        <f t="shared" ref="E630:H630" si="330">E631+E633+E635+E637+E639+E641+E643+E645+E647</f>
        <v>0</v>
      </c>
      <c r="F630" s="89">
        <f t="shared" si="330"/>
        <v>0</v>
      </c>
      <c r="G630" s="89">
        <f t="shared" si="330"/>
        <v>0</v>
      </c>
      <c r="H630" s="316">
        <f t="shared" si="330"/>
        <v>0</v>
      </c>
    </row>
    <row r="631" spans="2:8" ht="27" customHeight="1">
      <c r="B631" s="87">
        <v>5710</v>
      </c>
      <c r="C631" s="91" t="s">
        <v>704</v>
      </c>
      <c r="D631" s="89">
        <f t="shared" ref="D631:H631" si="331">D632</f>
        <v>0</v>
      </c>
      <c r="E631" s="89">
        <f t="shared" si="331"/>
        <v>0</v>
      </c>
      <c r="F631" s="89">
        <f t="shared" si="331"/>
        <v>0</v>
      </c>
      <c r="G631" s="89">
        <f t="shared" si="331"/>
        <v>0</v>
      </c>
      <c r="H631" s="316">
        <f t="shared" si="331"/>
        <v>0</v>
      </c>
    </row>
    <row r="632" spans="2:8" ht="27" customHeight="1">
      <c r="B632" s="92">
        <v>5711</v>
      </c>
      <c r="C632" s="93" t="s">
        <v>704</v>
      </c>
      <c r="D632" s="94"/>
      <c r="E632" s="94"/>
      <c r="F632" s="94"/>
      <c r="G632" s="94"/>
      <c r="H632" s="317"/>
    </row>
    <row r="633" spans="2:8" ht="27" customHeight="1">
      <c r="B633" s="87">
        <v>5720</v>
      </c>
      <c r="C633" s="91" t="s">
        <v>705</v>
      </c>
      <c r="D633" s="89">
        <f t="shared" ref="D633:H633" si="332">D634</f>
        <v>0</v>
      </c>
      <c r="E633" s="89">
        <f t="shared" si="332"/>
        <v>0</v>
      </c>
      <c r="F633" s="89">
        <f t="shared" si="332"/>
        <v>0</v>
      </c>
      <c r="G633" s="89">
        <f t="shared" si="332"/>
        <v>0</v>
      </c>
      <c r="H633" s="316">
        <f t="shared" si="332"/>
        <v>0</v>
      </c>
    </row>
    <row r="634" spans="2:8" ht="27" customHeight="1">
      <c r="B634" s="92">
        <v>5721</v>
      </c>
      <c r="C634" s="93" t="s">
        <v>705</v>
      </c>
      <c r="D634" s="94"/>
      <c r="E634" s="94"/>
      <c r="F634" s="94"/>
      <c r="G634" s="94"/>
      <c r="H634" s="317"/>
    </row>
    <row r="635" spans="2:8" ht="27" customHeight="1">
      <c r="B635" s="87">
        <v>5730</v>
      </c>
      <c r="C635" s="91" t="s">
        <v>706</v>
      </c>
      <c r="D635" s="89">
        <f t="shared" ref="D635:H635" si="333">D636</f>
        <v>0</v>
      </c>
      <c r="E635" s="89">
        <f t="shared" si="333"/>
        <v>0</v>
      </c>
      <c r="F635" s="89">
        <f t="shared" si="333"/>
        <v>0</v>
      </c>
      <c r="G635" s="89">
        <f t="shared" si="333"/>
        <v>0</v>
      </c>
      <c r="H635" s="316">
        <f t="shared" si="333"/>
        <v>0</v>
      </c>
    </row>
    <row r="636" spans="2:8" ht="27" customHeight="1">
      <c r="B636" s="92">
        <v>5731</v>
      </c>
      <c r="C636" s="93" t="s">
        <v>706</v>
      </c>
      <c r="D636" s="94"/>
      <c r="E636" s="94"/>
      <c r="F636" s="94"/>
      <c r="G636" s="94"/>
      <c r="H636" s="317"/>
    </row>
    <row r="637" spans="2:8" ht="27" customHeight="1">
      <c r="B637" s="87">
        <v>5740</v>
      </c>
      <c r="C637" s="91" t="s">
        <v>707</v>
      </c>
      <c r="D637" s="89">
        <f t="shared" ref="D637:H637" si="334">D638</f>
        <v>0</v>
      </c>
      <c r="E637" s="89">
        <f t="shared" si="334"/>
        <v>0</v>
      </c>
      <c r="F637" s="89">
        <f t="shared" si="334"/>
        <v>0</v>
      </c>
      <c r="G637" s="89">
        <f t="shared" si="334"/>
        <v>0</v>
      </c>
      <c r="H637" s="316">
        <f t="shared" si="334"/>
        <v>0</v>
      </c>
    </row>
    <row r="638" spans="2:8" ht="27" customHeight="1">
      <c r="B638" s="92">
        <v>5741</v>
      </c>
      <c r="C638" s="93" t="s">
        <v>707</v>
      </c>
      <c r="D638" s="94"/>
      <c r="E638" s="94"/>
      <c r="F638" s="94"/>
      <c r="G638" s="94"/>
      <c r="H638" s="317"/>
    </row>
    <row r="639" spans="2:8" ht="27" customHeight="1">
      <c r="B639" s="87">
        <v>5750</v>
      </c>
      <c r="C639" s="91" t="s">
        <v>708</v>
      </c>
      <c r="D639" s="89">
        <f t="shared" ref="D639:H639" si="335">D640</f>
        <v>0</v>
      </c>
      <c r="E639" s="89">
        <f t="shared" si="335"/>
        <v>0</v>
      </c>
      <c r="F639" s="89">
        <f t="shared" si="335"/>
        <v>0</v>
      </c>
      <c r="G639" s="89">
        <f t="shared" si="335"/>
        <v>0</v>
      </c>
      <c r="H639" s="316">
        <f t="shared" si="335"/>
        <v>0</v>
      </c>
    </row>
    <row r="640" spans="2:8" ht="27" customHeight="1">
      <c r="B640" s="92">
        <v>5751</v>
      </c>
      <c r="C640" s="93" t="s">
        <v>708</v>
      </c>
      <c r="D640" s="94"/>
      <c r="E640" s="94"/>
      <c r="F640" s="94"/>
      <c r="G640" s="94"/>
      <c r="H640" s="317"/>
    </row>
    <row r="641" spans="2:8" ht="27" customHeight="1">
      <c r="B641" s="87">
        <v>5760</v>
      </c>
      <c r="C641" s="91" t="s">
        <v>709</v>
      </c>
      <c r="D641" s="89">
        <f t="shared" ref="D641:H641" si="336">D642</f>
        <v>0</v>
      </c>
      <c r="E641" s="89">
        <f t="shared" si="336"/>
        <v>0</v>
      </c>
      <c r="F641" s="89">
        <f t="shared" si="336"/>
        <v>0</v>
      </c>
      <c r="G641" s="89">
        <f t="shared" si="336"/>
        <v>0</v>
      </c>
      <c r="H641" s="316">
        <f t="shared" si="336"/>
        <v>0</v>
      </c>
    </row>
    <row r="642" spans="2:8" ht="27" customHeight="1">
      <c r="B642" s="92">
        <v>5761</v>
      </c>
      <c r="C642" s="93" t="s">
        <v>709</v>
      </c>
      <c r="D642" s="94"/>
      <c r="E642" s="94"/>
      <c r="F642" s="94"/>
      <c r="G642" s="94"/>
      <c r="H642" s="317"/>
    </row>
    <row r="643" spans="2:8" ht="27" customHeight="1">
      <c r="B643" s="87">
        <v>5770</v>
      </c>
      <c r="C643" s="91" t="s">
        <v>710</v>
      </c>
      <c r="D643" s="89">
        <f t="shared" ref="D643:H643" si="337">D644</f>
        <v>0</v>
      </c>
      <c r="E643" s="89">
        <f t="shared" si="337"/>
        <v>0</v>
      </c>
      <c r="F643" s="89">
        <f t="shared" si="337"/>
        <v>0</v>
      </c>
      <c r="G643" s="89">
        <f t="shared" si="337"/>
        <v>0</v>
      </c>
      <c r="H643" s="316">
        <f t="shared" si="337"/>
        <v>0</v>
      </c>
    </row>
    <row r="644" spans="2:8" ht="27" customHeight="1">
      <c r="B644" s="92">
        <v>5771</v>
      </c>
      <c r="C644" s="110" t="s">
        <v>710</v>
      </c>
      <c r="D644" s="94"/>
      <c r="E644" s="94"/>
      <c r="F644" s="94"/>
      <c r="G644" s="94"/>
      <c r="H644" s="317"/>
    </row>
    <row r="645" spans="2:8" ht="27" customHeight="1">
      <c r="B645" s="87">
        <v>5780</v>
      </c>
      <c r="C645" s="105" t="s">
        <v>711</v>
      </c>
      <c r="D645" s="89">
        <f t="shared" ref="D645:H645" si="338">D646</f>
        <v>0</v>
      </c>
      <c r="E645" s="89">
        <f t="shared" si="338"/>
        <v>0</v>
      </c>
      <c r="F645" s="89">
        <f t="shared" si="338"/>
        <v>0</v>
      </c>
      <c r="G645" s="89">
        <f t="shared" si="338"/>
        <v>0</v>
      </c>
      <c r="H645" s="316">
        <f t="shared" si="338"/>
        <v>0</v>
      </c>
    </row>
    <row r="646" spans="2:8" ht="27" customHeight="1">
      <c r="B646" s="92">
        <v>5781</v>
      </c>
      <c r="C646" s="93" t="s">
        <v>711</v>
      </c>
      <c r="D646" s="94"/>
      <c r="E646" s="94"/>
      <c r="F646" s="94"/>
      <c r="G646" s="94"/>
      <c r="H646" s="317"/>
    </row>
    <row r="647" spans="2:8" ht="27" customHeight="1">
      <c r="B647" s="87">
        <v>5790</v>
      </c>
      <c r="C647" s="91" t="s">
        <v>712</v>
      </c>
      <c r="D647" s="89">
        <f t="shared" ref="D647:H647" si="339">D648</f>
        <v>0</v>
      </c>
      <c r="E647" s="89">
        <f t="shared" si="339"/>
        <v>0</v>
      </c>
      <c r="F647" s="89">
        <f t="shared" si="339"/>
        <v>0</v>
      </c>
      <c r="G647" s="89">
        <f t="shared" si="339"/>
        <v>0</v>
      </c>
      <c r="H647" s="316">
        <f t="shared" si="339"/>
        <v>0</v>
      </c>
    </row>
    <row r="648" spans="2:8" ht="27" customHeight="1">
      <c r="B648" s="92">
        <v>5791</v>
      </c>
      <c r="C648" s="93" t="s">
        <v>712</v>
      </c>
      <c r="D648" s="94"/>
      <c r="E648" s="94"/>
      <c r="F648" s="94"/>
      <c r="G648" s="94"/>
      <c r="H648" s="317"/>
    </row>
    <row r="649" spans="2:8" ht="27" customHeight="1">
      <c r="B649" s="87">
        <v>5800</v>
      </c>
      <c r="C649" s="99" t="s">
        <v>713</v>
      </c>
      <c r="D649" s="89">
        <f t="shared" ref="D649" si="340">D650+D652+D654+D656</f>
        <v>0</v>
      </c>
      <c r="E649" s="89">
        <f t="shared" ref="E649:H649" si="341">E650+E652+E654+E656</f>
        <v>0</v>
      </c>
      <c r="F649" s="89">
        <f t="shared" si="341"/>
        <v>0</v>
      </c>
      <c r="G649" s="89">
        <f t="shared" si="341"/>
        <v>0</v>
      </c>
      <c r="H649" s="316">
        <f t="shared" si="341"/>
        <v>0</v>
      </c>
    </row>
    <row r="650" spans="2:8" ht="27" customHeight="1">
      <c r="B650" s="87">
        <v>5810</v>
      </c>
      <c r="C650" s="91" t="s">
        <v>714</v>
      </c>
      <c r="D650" s="89">
        <f t="shared" ref="D650:H650" si="342">D651</f>
        <v>0</v>
      </c>
      <c r="E650" s="89">
        <f t="shared" si="342"/>
        <v>0</v>
      </c>
      <c r="F650" s="89">
        <f t="shared" si="342"/>
        <v>0</v>
      </c>
      <c r="G650" s="89">
        <f t="shared" si="342"/>
        <v>0</v>
      </c>
      <c r="H650" s="316">
        <f t="shared" si="342"/>
        <v>0</v>
      </c>
    </row>
    <row r="651" spans="2:8" ht="27" customHeight="1">
      <c r="B651" s="92">
        <v>5811</v>
      </c>
      <c r="C651" s="93" t="s">
        <v>714</v>
      </c>
      <c r="D651" s="94"/>
      <c r="E651" s="94"/>
      <c r="F651" s="94"/>
      <c r="G651" s="94"/>
      <c r="H651" s="317"/>
    </row>
    <row r="652" spans="2:8" ht="27" customHeight="1">
      <c r="B652" s="87">
        <v>5820</v>
      </c>
      <c r="C652" s="91" t="s">
        <v>32</v>
      </c>
      <c r="D652" s="89">
        <f t="shared" ref="D652:H652" si="343">D653</f>
        <v>0</v>
      </c>
      <c r="E652" s="89">
        <f t="shared" si="343"/>
        <v>0</v>
      </c>
      <c r="F652" s="89">
        <f t="shared" si="343"/>
        <v>0</v>
      </c>
      <c r="G652" s="89">
        <f t="shared" si="343"/>
        <v>0</v>
      </c>
      <c r="H652" s="316">
        <f t="shared" si="343"/>
        <v>0</v>
      </c>
    </row>
    <row r="653" spans="2:8" ht="27" customHeight="1">
      <c r="B653" s="92">
        <v>5821</v>
      </c>
      <c r="C653" s="93" t="s">
        <v>715</v>
      </c>
      <c r="D653" s="94"/>
      <c r="E653" s="94"/>
      <c r="F653" s="94"/>
      <c r="G653" s="94"/>
      <c r="H653" s="317"/>
    </row>
    <row r="654" spans="2:8" ht="27" customHeight="1">
      <c r="B654" s="87">
        <v>5830</v>
      </c>
      <c r="C654" s="91" t="s">
        <v>716</v>
      </c>
      <c r="D654" s="89">
        <f t="shared" ref="D654:H654" si="344">D655</f>
        <v>0</v>
      </c>
      <c r="E654" s="89">
        <f t="shared" si="344"/>
        <v>0</v>
      </c>
      <c r="F654" s="89">
        <f t="shared" si="344"/>
        <v>0</v>
      </c>
      <c r="G654" s="89">
        <f t="shared" si="344"/>
        <v>0</v>
      </c>
      <c r="H654" s="316">
        <f t="shared" si="344"/>
        <v>0</v>
      </c>
    </row>
    <row r="655" spans="2:8" ht="27" customHeight="1">
      <c r="B655" s="92">
        <v>5831</v>
      </c>
      <c r="C655" s="93" t="s">
        <v>717</v>
      </c>
      <c r="D655" s="94"/>
      <c r="E655" s="94"/>
      <c r="F655" s="94"/>
      <c r="G655" s="94"/>
      <c r="H655" s="317"/>
    </row>
    <row r="656" spans="2:8" ht="27" customHeight="1">
      <c r="B656" s="114">
        <v>5890</v>
      </c>
      <c r="C656" s="105" t="s">
        <v>33</v>
      </c>
      <c r="D656" s="89">
        <f t="shared" ref="D656" si="345">D657+D658+D659</f>
        <v>0</v>
      </c>
      <c r="E656" s="89">
        <f t="shared" ref="E656:H656" si="346">E657+E658+E659</f>
        <v>0</v>
      </c>
      <c r="F656" s="89">
        <f t="shared" si="346"/>
        <v>0</v>
      </c>
      <c r="G656" s="89">
        <f t="shared" si="346"/>
        <v>0</v>
      </c>
      <c r="H656" s="316">
        <f t="shared" si="346"/>
        <v>0</v>
      </c>
    </row>
    <row r="657" spans="2:8" ht="27" customHeight="1">
      <c r="B657" s="115">
        <v>5891</v>
      </c>
      <c r="C657" s="110" t="s">
        <v>33</v>
      </c>
      <c r="D657" s="94"/>
      <c r="E657" s="94"/>
      <c r="F657" s="94"/>
      <c r="G657" s="94"/>
      <c r="H657" s="317"/>
    </row>
    <row r="658" spans="2:8" ht="27" customHeight="1">
      <c r="B658" s="115">
        <v>5892</v>
      </c>
      <c r="C658" s="110" t="s">
        <v>718</v>
      </c>
      <c r="D658" s="94"/>
      <c r="E658" s="94"/>
      <c r="F658" s="94"/>
      <c r="G658" s="94"/>
      <c r="H658" s="317"/>
    </row>
    <row r="659" spans="2:8" ht="27" customHeight="1">
      <c r="B659" s="115">
        <v>5893</v>
      </c>
      <c r="C659" s="110" t="s">
        <v>719</v>
      </c>
      <c r="D659" s="94"/>
      <c r="E659" s="94"/>
      <c r="F659" s="94"/>
      <c r="G659" s="94"/>
      <c r="H659" s="317"/>
    </row>
    <row r="660" spans="2:8" ht="27" customHeight="1">
      <c r="B660" s="114">
        <v>5900</v>
      </c>
      <c r="C660" s="99" t="s">
        <v>27</v>
      </c>
      <c r="D660" s="89">
        <f t="shared" ref="D660" si="347">D661+D663+D665+D667+D669+D671+D673+D675+D677</f>
        <v>0</v>
      </c>
      <c r="E660" s="89">
        <f t="shared" ref="E660:H660" si="348">E661+E663+E665+E667+E669+E671+E673+E675+E677</f>
        <v>0</v>
      </c>
      <c r="F660" s="89">
        <f t="shared" si="348"/>
        <v>0</v>
      </c>
      <c r="G660" s="89">
        <f t="shared" si="348"/>
        <v>0</v>
      </c>
      <c r="H660" s="316">
        <f t="shared" si="348"/>
        <v>0</v>
      </c>
    </row>
    <row r="661" spans="2:8" ht="27" customHeight="1">
      <c r="B661" s="114">
        <v>5910</v>
      </c>
      <c r="C661" s="105" t="s">
        <v>41</v>
      </c>
      <c r="D661" s="89">
        <f t="shared" ref="D661:H661" si="349">D662</f>
        <v>0</v>
      </c>
      <c r="E661" s="89">
        <f t="shared" si="349"/>
        <v>0</v>
      </c>
      <c r="F661" s="89">
        <f t="shared" si="349"/>
        <v>0</v>
      </c>
      <c r="G661" s="89">
        <f t="shared" si="349"/>
        <v>0</v>
      </c>
      <c r="H661" s="316">
        <f t="shared" si="349"/>
        <v>0</v>
      </c>
    </row>
    <row r="662" spans="2:8" ht="27" customHeight="1">
      <c r="B662" s="115">
        <v>5911</v>
      </c>
      <c r="C662" s="110" t="s">
        <v>41</v>
      </c>
      <c r="D662" s="94"/>
      <c r="E662" s="94"/>
      <c r="F662" s="94"/>
      <c r="G662" s="94"/>
      <c r="H662" s="317"/>
    </row>
    <row r="663" spans="2:8" ht="27" customHeight="1">
      <c r="B663" s="114">
        <v>5920</v>
      </c>
      <c r="C663" s="105" t="s">
        <v>720</v>
      </c>
      <c r="D663" s="89">
        <f t="shared" ref="D663:H663" si="350">D664</f>
        <v>0</v>
      </c>
      <c r="E663" s="89">
        <f t="shared" si="350"/>
        <v>0</v>
      </c>
      <c r="F663" s="89">
        <f t="shared" si="350"/>
        <v>0</v>
      </c>
      <c r="G663" s="89">
        <f t="shared" si="350"/>
        <v>0</v>
      </c>
      <c r="H663" s="316">
        <f t="shared" si="350"/>
        <v>0</v>
      </c>
    </row>
    <row r="664" spans="2:8" ht="27" customHeight="1">
      <c r="B664" s="115">
        <v>5921</v>
      </c>
      <c r="C664" s="110" t="s">
        <v>720</v>
      </c>
      <c r="D664" s="94"/>
      <c r="E664" s="94"/>
      <c r="F664" s="94"/>
      <c r="G664" s="94"/>
      <c r="H664" s="317"/>
    </row>
    <row r="665" spans="2:8" ht="27" customHeight="1">
      <c r="B665" s="114">
        <v>5930</v>
      </c>
      <c r="C665" s="105" t="s">
        <v>721</v>
      </c>
      <c r="D665" s="89">
        <f t="shared" ref="D665:H665" si="351">D666</f>
        <v>0</v>
      </c>
      <c r="E665" s="89">
        <f t="shared" si="351"/>
        <v>0</v>
      </c>
      <c r="F665" s="89">
        <f t="shared" si="351"/>
        <v>0</v>
      </c>
      <c r="G665" s="89">
        <f t="shared" si="351"/>
        <v>0</v>
      </c>
      <c r="H665" s="316">
        <f t="shared" si="351"/>
        <v>0</v>
      </c>
    </row>
    <row r="666" spans="2:8" ht="27" customHeight="1">
      <c r="B666" s="115">
        <v>5931</v>
      </c>
      <c r="C666" s="110" t="s">
        <v>721</v>
      </c>
      <c r="D666" s="94"/>
      <c r="E666" s="94"/>
      <c r="F666" s="94"/>
      <c r="G666" s="94"/>
      <c r="H666" s="317"/>
    </row>
    <row r="667" spans="2:8" ht="27" customHeight="1">
      <c r="B667" s="114">
        <v>5940</v>
      </c>
      <c r="C667" s="105" t="s">
        <v>11</v>
      </c>
      <c r="D667" s="89">
        <f t="shared" ref="D667:H667" si="352">D668</f>
        <v>0</v>
      </c>
      <c r="E667" s="89">
        <f t="shared" si="352"/>
        <v>0</v>
      </c>
      <c r="F667" s="89">
        <f t="shared" si="352"/>
        <v>0</v>
      </c>
      <c r="G667" s="89">
        <f t="shared" si="352"/>
        <v>0</v>
      </c>
      <c r="H667" s="316">
        <f t="shared" si="352"/>
        <v>0</v>
      </c>
    </row>
    <row r="668" spans="2:8" ht="27" customHeight="1">
      <c r="B668" s="115">
        <v>5941</v>
      </c>
      <c r="C668" s="110" t="s">
        <v>11</v>
      </c>
      <c r="D668" s="94"/>
      <c r="E668" s="94"/>
      <c r="F668" s="94"/>
      <c r="G668" s="94"/>
      <c r="H668" s="317"/>
    </row>
    <row r="669" spans="2:8" ht="27" customHeight="1">
      <c r="B669" s="114">
        <v>5950</v>
      </c>
      <c r="C669" s="105" t="s">
        <v>722</v>
      </c>
      <c r="D669" s="89">
        <f t="shared" ref="D669:H669" si="353">D670</f>
        <v>0</v>
      </c>
      <c r="E669" s="89">
        <f t="shared" si="353"/>
        <v>0</v>
      </c>
      <c r="F669" s="89">
        <f t="shared" si="353"/>
        <v>0</v>
      </c>
      <c r="G669" s="89">
        <f t="shared" si="353"/>
        <v>0</v>
      </c>
      <c r="H669" s="316">
        <f t="shared" si="353"/>
        <v>0</v>
      </c>
    </row>
    <row r="670" spans="2:8" ht="27" customHeight="1">
      <c r="B670" s="115">
        <v>5951</v>
      </c>
      <c r="C670" s="110" t="s">
        <v>722</v>
      </c>
      <c r="D670" s="94"/>
      <c r="E670" s="94"/>
      <c r="F670" s="94"/>
      <c r="G670" s="94"/>
      <c r="H670" s="317"/>
    </row>
    <row r="671" spans="2:8" ht="27" customHeight="1">
      <c r="B671" s="114">
        <v>5960</v>
      </c>
      <c r="C671" s="105" t="s">
        <v>723</v>
      </c>
      <c r="D671" s="89">
        <f t="shared" ref="D671:H671" si="354">D672</f>
        <v>0</v>
      </c>
      <c r="E671" s="89">
        <f t="shared" si="354"/>
        <v>0</v>
      </c>
      <c r="F671" s="89">
        <f t="shared" si="354"/>
        <v>0</v>
      </c>
      <c r="G671" s="89">
        <f t="shared" si="354"/>
        <v>0</v>
      </c>
      <c r="H671" s="316">
        <f t="shared" si="354"/>
        <v>0</v>
      </c>
    </row>
    <row r="672" spans="2:8" ht="27" customHeight="1">
      <c r="B672" s="115">
        <v>5961</v>
      </c>
      <c r="C672" s="110" t="s">
        <v>723</v>
      </c>
      <c r="D672" s="94"/>
      <c r="E672" s="94"/>
      <c r="F672" s="94"/>
      <c r="G672" s="94"/>
      <c r="H672" s="317"/>
    </row>
    <row r="673" spans="2:8" ht="27" customHeight="1">
      <c r="B673" s="114">
        <v>5970</v>
      </c>
      <c r="C673" s="105" t="s">
        <v>724</v>
      </c>
      <c r="D673" s="89">
        <f t="shared" ref="D673:H673" si="355">D674</f>
        <v>0</v>
      </c>
      <c r="E673" s="89">
        <f t="shared" si="355"/>
        <v>0</v>
      </c>
      <c r="F673" s="89">
        <f t="shared" si="355"/>
        <v>0</v>
      </c>
      <c r="G673" s="89">
        <f t="shared" si="355"/>
        <v>0</v>
      </c>
      <c r="H673" s="316">
        <f t="shared" si="355"/>
        <v>0</v>
      </c>
    </row>
    <row r="674" spans="2:8" ht="27" customHeight="1">
      <c r="B674" s="115">
        <v>5971</v>
      </c>
      <c r="C674" s="110" t="s">
        <v>724</v>
      </c>
      <c r="D674" s="94"/>
      <c r="E674" s="94"/>
      <c r="F674" s="94"/>
      <c r="G674" s="94"/>
      <c r="H674" s="317"/>
    </row>
    <row r="675" spans="2:8" ht="27" customHeight="1">
      <c r="B675" s="114">
        <v>5980</v>
      </c>
      <c r="C675" s="105" t="s">
        <v>725</v>
      </c>
      <c r="D675" s="89">
        <f t="shared" ref="D675:H675" si="356">D676</f>
        <v>0</v>
      </c>
      <c r="E675" s="89">
        <f t="shared" si="356"/>
        <v>0</v>
      </c>
      <c r="F675" s="89">
        <f t="shared" si="356"/>
        <v>0</v>
      </c>
      <c r="G675" s="89">
        <f t="shared" si="356"/>
        <v>0</v>
      </c>
      <c r="H675" s="316">
        <f t="shared" si="356"/>
        <v>0</v>
      </c>
    </row>
    <row r="676" spans="2:8" ht="27" customHeight="1">
      <c r="B676" s="115">
        <v>5981</v>
      </c>
      <c r="C676" s="110" t="s">
        <v>726</v>
      </c>
      <c r="D676" s="94"/>
      <c r="E676" s="94"/>
      <c r="F676" s="94"/>
      <c r="G676" s="94"/>
      <c r="H676" s="317"/>
    </row>
    <row r="677" spans="2:8" ht="27" customHeight="1">
      <c r="B677" s="114">
        <v>5990</v>
      </c>
      <c r="C677" s="105" t="s">
        <v>42</v>
      </c>
      <c r="D677" s="89">
        <f t="shared" ref="D677:H677" si="357">D678</f>
        <v>0</v>
      </c>
      <c r="E677" s="89">
        <f t="shared" si="357"/>
        <v>0</v>
      </c>
      <c r="F677" s="89">
        <f t="shared" si="357"/>
        <v>0</v>
      </c>
      <c r="G677" s="89">
        <f t="shared" si="357"/>
        <v>0</v>
      </c>
      <c r="H677" s="316">
        <f t="shared" si="357"/>
        <v>0</v>
      </c>
    </row>
    <row r="678" spans="2:8" ht="27" customHeight="1">
      <c r="B678" s="115">
        <v>5991</v>
      </c>
      <c r="C678" s="110" t="s">
        <v>42</v>
      </c>
      <c r="D678" s="94"/>
      <c r="E678" s="94"/>
      <c r="F678" s="94"/>
      <c r="G678" s="94"/>
      <c r="H678" s="317"/>
    </row>
    <row r="679" spans="2:8" ht="27" customHeight="1">
      <c r="B679" s="87" t="s">
        <v>1109</v>
      </c>
      <c r="C679" s="104"/>
      <c r="D679" s="89">
        <f t="shared" ref="D679" si="358">D562+D579+D588+D593+D607+D610+D630+D649+D660</f>
        <v>0</v>
      </c>
      <c r="E679" s="89">
        <f t="shared" ref="E679:H679" si="359">E562+E579+E588+E593+E607+E610+E630+E649+E660</f>
        <v>-1780931.15</v>
      </c>
      <c r="F679" s="89">
        <f t="shared" si="359"/>
        <v>0</v>
      </c>
      <c r="G679" s="89">
        <f t="shared" si="359"/>
        <v>0</v>
      </c>
      <c r="H679" s="316">
        <f t="shared" si="359"/>
        <v>0</v>
      </c>
    </row>
    <row r="680" spans="2:8" ht="27" customHeight="1">
      <c r="B680" s="114">
        <v>6000</v>
      </c>
      <c r="C680" s="99" t="s">
        <v>55</v>
      </c>
      <c r="D680" s="89">
        <f>+D681+D729+D746</f>
        <v>0</v>
      </c>
      <c r="E680" s="89">
        <f t="shared" ref="E680:H680" si="360">+E681+E729+E746</f>
        <v>0</v>
      </c>
      <c r="F680" s="89">
        <f t="shared" si="360"/>
        <v>0</v>
      </c>
      <c r="G680" s="89">
        <f t="shared" si="360"/>
        <v>0</v>
      </c>
      <c r="H680" s="316">
        <f t="shared" si="360"/>
        <v>0</v>
      </c>
    </row>
    <row r="681" spans="2:8" ht="27" customHeight="1">
      <c r="B681" s="114">
        <v>6100</v>
      </c>
      <c r="C681" s="99" t="s">
        <v>727</v>
      </c>
      <c r="D681" s="89">
        <f>D682+D684+D694+D704+D706+D716+D725+D727</f>
        <v>0</v>
      </c>
      <c r="E681" s="89">
        <f t="shared" ref="E681:H681" si="361">E682+E684+E694+E704+E706+E716+E725+E727</f>
        <v>0</v>
      </c>
      <c r="F681" s="89">
        <f t="shared" si="361"/>
        <v>0</v>
      </c>
      <c r="G681" s="89">
        <f t="shared" si="361"/>
        <v>0</v>
      </c>
      <c r="H681" s="316">
        <f t="shared" si="361"/>
        <v>0</v>
      </c>
    </row>
    <row r="682" spans="2:8" ht="27" customHeight="1">
      <c r="B682" s="114">
        <v>6110</v>
      </c>
      <c r="C682" s="105" t="s">
        <v>728</v>
      </c>
      <c r="D682" s="89">
        <f t="shared" ref="D682:H682" si="362">D683</f>
        <v>0</v>
      </c>
      <c r="E682" s="89">
        <f t="shared" si="362"/>
        <v>0</v>
      </c>
      <c r="F682" s="89">
        <f t="shared" si="362"/>
        <v>0</v>
      </c>
      <c r="G682" s="89">
        <f t="shared" si="362"/>
        <v>0</v>
      </c>
      <c r="H682" s="316">
        <f t="shared" si="362"/>
        <v>0</v>
      </c>
    </row>
    <row r="683" spans="2:8" ht="27" customHeight="1">
      <c r="B683" s="115">
        <v>6111</v>
      </c>
      <c r="C683" s="110" t="s">
        <v>728</v>
      </c>
      <c r="D683" s="94"/>
      <c r="E683" s="94"/>
      <c r="F683" s="94"/>
      <c r="G683" s="94"/>
      <c r="H683" s="317"/>
    </row>
    <row r="684" spans="2:8" ht="27" customHeight="1">
      <c r="B684" s="114">
        <v>6120</v>
      </c>
      <c r="C684" s="105" t="s">
        <v>729</v>
      </c>
      <c r="D684" s="89">
        <f t="shared" ref="D684" si="363">D685+D686+D687+D688+D689+D690+D691+D692+D693</f>
        <v>0</v>
      </c>
      <c r="E684" s="89">
        <f t="shared" ref="E684:H684" si="364">E685+E686+E687+E688+E689+E690+E691+E692+E693</f>
        <v>0</v>
      </c>
      <c r="F684" s="89">
        <f t="shared" si="364"/>
        <v>0</v>
      </c>
      <c r="G684" s="89">
        <f t="shared" si="364"/>
        <v>0</v>
      </c>
      <c r="H684" s="316">
        <f t="shared" si="364"/>
        <v>0</v>
      </c>
    </row>
    <row r="685" spans="2:8" ht="27" customHeight="1">
      <c r="B685" s="115">
        <v>6121</v>
      </c>
      <c r="C685" s="110" t="s">
        <v>730</v>
      </c>
      <c r="D685" s="94"/>
      <c r="E685" s="94"/>
      <c r="F685" s="94"/>
      <c r="G685" s="94"/>
      <c r="H685" s="317"/>
    </row>
    <row r="686" spans="2:8" ht="27" customHeight="1">
      <c r="B686" s="115">
        <v>6122</v>
      </c>
      <c r="C686" s="110" t="s">
        <v>731</v>
      </c>
      <c r="D686" s="94"/>
      <c r="E686" s="94"/>
      <c r="F686" s="94"/>
      <c r="G686" s="94"/>
      <c r="H686" s="317"/>
    </row>
    <row r="687" spans="2:8" ht="27" customHeight="1">
      <c r="B687" s="115">
        <v>6123</v>
      </c>
      <c r="C687" s="110" t="s">
        <v>732</v>
      </c>
      <c r="D687" s="94"/>
      <c r="E687" s="94"/>
      <c r="F687" s="94"/>
      <c r="G687" s="94"/>
      <c r="H687" s="317"/>
    </row>
    <row r="688" spans="2:8" ht="27" customHeight="1">
      <c r="B688" s="115">
        <v>6124</v>
      </c>
      <c r="C688" s="110" t="s">
        <v>733</v>
      </c>
      <c r="D688" s="94"/>
      <c r="E688" s="94"/>
      <c r="F688" s="94"/>
      <c r="G688" s="94"/>
      <c r="H688" s="317"/>
    </row>
    <row r="689" spans="2:8" ht="27" customHeight="1">
      <c r="B689" s="115">
        <v>6125</v>
      </c>
      <c r="C689" s="110" t="s">
        <v>734</v>
      </c>
      <c r="D689" s="94"/>
      <c r="E689" s="94"/>
      <c r="F689" s="94"/>
      <c r="G689" s="94"/>
      <c r="H689" s="317"/>
    </row>
    <row r="690" spans="2:8" ht="27" customHeight="1">
      <c r="B690" s="115">
        <v>6126</v>
      </c>
      <c r="C690" s="110" t="s">
        <v>735</v>
      </c>
      <c r="D690" s="94"/>
      <c r="E690" s="94"/>
      <c r="F690" s="94"/>
      <c r="G690" s="94"/>
      <c r="H690" s="317"/>
    </row>
    <row r="691" spans="2:8" ht="27" customHeight="1">
      <c r="B691" s="115">
        <v>6127</v>
      </c>
      <c r="C691" s="110" t="s">
        <v>736</v>
      </c>
      <c r="D691" s="94"/>
      <c r="E691" s="94"/>
      <c r="F691" s="94"/>
      <c r="G691" s="94"/>
      <c r="H691" s="317"/>
    </row>
    <row r="692" spans="2:8" ht="27" customHeight="1">
      <c r="B692" s="115">
        <v>6128</v>
      </c>
      <c r="C692" s="110" t="s">
        <v>737</v>
      </c>
      <c r="D692" s="94"/>
      <c r="E692" s="94"/>
      <c r="F692" s="94"/>
      <c r="G692" s="94"/>
      <c r="H692" s="317"/>
    </row>
    <row r="693" spans="2:8" ht="27" customHeight="1">
      <c r="B693" s="115">
        <v>6129</v>
      </c>
      <c r="C693" s="110" t="s">
        <v>738</v>
      </c>
      <c r="D693" s="94"/>
      <c r="E693" s="94"/>
      <c r="F693" s="94"/>
      <c r="G693" s="94"/>
      <c r="H693" s="317"/>
    </row>
    <row r="694" spans="2:8" ht="27" customHeight="1">
      <c r="B694" s="114">
        <v>6130</v>
      </c>
      <c r="C694" s="105" t="s">
        <v>739</v>
      </c>
      <c r="D694" s="89">
        <f t="shared" ref="D694" si="365">D695+D696+D697+D698+D699+D700+D701+D702+D703</f>
        <v>0</v>
      </c>
      <c r="E694" s="89">
        <f t="shared" ref="E694:H694" si="366">E695+E696+E697+E698+E699+E700+E701+E702+E703</f>
        <v>0</v>
      </c>
      <c r="F694" s="89">
        <f t="shared" si="366"/>
        <v>0</v>
      </c>
      <c r="G694" s="89">
        <f t="shared" si="366"/>
        <v>0</v>
      </c>
      <c r="H694" s="316">
        <f t="shared" si="366"/>
        <v>0</v>
      </c>
    </row>
    <row r="695" spans="2:8" ht="27" customHeight="1">
      <c r="B695" s="115">
        <v>6131</v>
      </c>
      <c r="C695" s="110" t="s">
        <v>730</v>
      </c>
      <c r="D695" s="94"/>
      <c r="E695" s="94"/>
      <c r="F695" s="94"/>
      <c r="G695" s="94"/>
      <c r="H695" s="317"/>
    </row>
    <row r="696" spans="2:8" ht="27" customHeight="1">
      <c r="B696" s="115">
        <v>6132</v>
      </c>
      <c r="C696" s="110" t="s">
        <v>731</v>
      </c>
      <c r="D696" s="94"/>
      <c r="E696" s="94"/>
      <c r="F696" s="94"/>
      <c r="G696" s="94"/>
      <c r="H696" s="317"/>
    </row>
    <row r="697" spans="2:8" ht="27" customHeight="1">
      <c r="B697" s="115">
        <v>6133</v>
      </c>
      <c r="C697" s="110" t="s">
        <v>732</v>
      </c>
      <c r="D697" s="94"/>
      <c r="E697" s="94"/>
      <c r="F697" s="94"/>
      <c r="G697" s="94"/>
      <c r="H697" s="317"/>
    </row>
    <row r="698" spans="2:8" ht="27" customHeight="1">
      <c r="B698" s="115">
        <v>6134</v>
      </c>
      <c r="C698" s="110" t="s">
        <v>733</v>
      </c>
      <c r="D698" s="94"/>
      <c r="E698" s="94"/>
      <c r="F698" s="94"/>
      <c r="G698" s="94"/>
      <c r="H698" s="317"/>
    </row>
    <row r="699" spans="2:8" ht="27" customHeight="1">
      <c r="B699" s="115">
        <v>6135</v>
      </c>
      <c r="C699" s="110" t="s">
        <v>734</v>
      </c>
      <c r="D699" s="94"/>
      <c r="E699" s="94"/>
      <c r="F699" s="94"/>
      <c r="G699" s="94"/>
      <c r="H699" s="317"/>
    </row>
    <row r="700" spans="2:8" ht="27" customHeight="1">
      <c r="B700" s="115">
        <v>6136</v>
      </c>
      <c r="C700" s="110" t="s">
        <v>735</v>
      </c>
      <c r="D700" s="94"/>
      <c r="E700" s="94"/>
      <c r="F700" s="94"/>
      <c r="G700" s="94"/>
      <c r="H700" s="317"/>
    </row>
    <row r="701" spans="2:8" ht="27" customHeight="1">
      <c r="B701" s="115">
        <v>6137</v>
      </c>
      <c r="C701" s="110" t="s">
        <v>736</v>
      </c>
      <c r="D701" s="94"/>
      <c r="E701" s="94"/>
      <c r="F701" s="94"/>
      <c r="G701" s="94"/>
      <c r="H701" s="317"/>
    </row>
    <row r="702" spans="2:8" ht="27" customHeight="1">
      <c r="B702" s="115">
        <v>6138</v>
      </c>
      <c r="C702" s="110" t="s">
        <v>738</v>
      </c>
      <c r="D702" s="94"/>
      <c r="E702" s="94"/>
      <c r="F702" s="94"/>
      <c r="G702" s="94"/>
      <c r="H702" s="317"/>
    </row>
    <row r="703" spans="2:8" ht="27" customHeight="1">
      <c r="B703" s="115">
        <v>6139</v>
      </c>
      <c r="C703" s="110" t="s">
        <v>740</v>
      </c>
      <c r="D703" s="94"/>
      <c r="E703" s="94"/>
      <c r="F703" s="94"/>
      <c r="G703" s="94"/>
      <c r="H703" s="317"/>
    </row>
    <row r="704" spans="2:8" ht="27" customHeight="1">
      <c r="B704" s="114">
        <v>6140</v>
      </c>
      <c r="C704" s="105" t="s">
        <v>741</v>
      </c>
      <c r="D704" s="89">
        <f t="shared" ref="D704:H704" si="367">D705</f>
        <v>0</v>
      </c>
      <c r="E704" s="89">
        <f t="shared" si="367"/>
        <v>0</v>
      </c>
      <c r="F704" s="89">
        <f t="shared" si="367"/>
        <v>0</v>
      </c>
      <c r="G704" s="89">
        <f t="shared" si="367"/>
        <v>0</v>
      </c>
      <c r="H704" s="316">
        <f t="shared" si="367"/>
        <v>0</v>
      </c>
    </row>
    <row r="705" spans="2:8" ht="27" customHeight="1">
      <c r="B705" s="115">
        <v>6141</v>
      </c>
      <c r="C705" s="110" t="s">
        <v>741</v>
      </c>
      <c r="D705" s="94"/>
      <c r="E705" s="94"/>
      <c r="F705" s="94"/>
      <c r="G705" s="94"/>
      <c r="H705" s="317"/>
    </row>
    <row r="706" spans="2:8" ht="27" customHeight="1">
      <c r="B706" s="114">
        <v>6150</v>
      </c>
      <c r="C706" s="105" t="s">
        <v>742</v>
      </c>
      <c r="D706" s="89">
        <f t="shared" ref="D706" si="368">D707+D708+D709+D710+D711+D712+D713+D714+D715</f>
        <v>0</v>
      </c>
      <c r="E706" s="89">
        <f t="shared" ref="E706:H706" si="369">E707+E708+E709+E710+E711+E712+E713+E714+E715</f>
        <v>0</v>
      </c>
      <c r="F706" s="89">
        <f t="shared" si="369"/>
        <v>0</v>
      </c>
      <c r="G706" s="89">
        <f t="shared" si="369"/>
        <v>0</v>
      </c>
      <c r="H706" s="316">
        <f t="shared" si="369"/>
        <v>0</v>
      </c>
    </row>
    <row r="707" spans="2:8" ht="27" customHeight="1">
      <c r="B707" s="115">
        <v>6151</v>
      </c>
      <c r="C707" s="110" t="s">
        <v>730</v>
      </c>
      <c r="D707" s="94"/>
      <c r="E707" s="94"/>
      <c r="F707" s="94"/>
      <c r="G707" s="94"/>
      <c r="H707" s="317"/>
    </row>
    <row r="708" spans="2:8" ht="27" customHeight="1">
      <c r="B708" s="115">
        <v>6152</v>
      </c>
      <c r="C708" s="110" t="s">
        <v>731</v>
      </c>
      <c r="D708" s="94"/>
      <c r="E708" s="94"/>
      <c r="F708" s="94"/>
      <c r="G708" s="94"/>
      <c r="H708" s="317"/>
    </row>
    <row r="709" spans="2:8" ht="27" customHeight="1">
      <c r="B709" s="115">
        <v>6153</v>
      </c>
      <c r="C709" s="110" t="s">
        <v>732</v>
      </c>
      <c r="D709" s="94"/>
      <c r="E709" s="94"/>
      <c r="F709" s="94"/>
      <c r="G709" s="94"/>
      <c r="H709" s="317"/>
    </row>
    <row r="710" spans="2:8" ht="27" customHeight="1">
      <c r="B710" s="115">
        <v>6154</v>
      </c>
      <c r="C710" s="110" t="s">
        <v>733</v>
      </c>
      <c r="D710" s="94"/>
      <c r="E710" s="94"/>
      <c r="F710" s="94"/>
      <c r="G710" s="94"/>
      <c r="H710" s="317"/>
    </row>
    <row r="711" spans="2:8" ht="27" customHeight="1">
      <c r="B711" s="115">
        <v>6155</v>
      </c>
      <c r="C711" s="110" t="s">
        <v>734</v>
      </c>
      <c r="D711" s="94"/>
      <c r="E711" s="94"/>
      <c r="F711" s="94"/>
      <c r="G711" s="94"/>
      <c r="H711" s="317"/>
    </row>
    <row r="712" spans="2:8" ht="27" customHeight="1">
      <c r="B712" s="115">
        <v>6156</v>
      </c>
      <c r="C712" s="110" t="s">
        <v>735</v>
      </c>
      <c r="D712" s="94"/>
      <c r="E712" s="94"/>
      <c r="F712" s="94"/>
      <c r="G712" s="94"/>
      <c r="H712" s="317"/>
    </row>
    <row r="713" spans="2:8" ht="27" customHeight="1">
      <c r="B713" s="115">
        <v>6157</v>
      </c>
      <c r="C713" s="110" t="s">
        <v>736</v>
      </c>
      <c r="D713" s="94"/>
      <c r="E713" s="94"/>
      <c r="F713" s="94"/>
      <c r="G713" s="94"/>
      <c r="H713" s="317"/>
    </row>
    <row r="714" spans="2:8" ht="27" customHeight="1">
      <c r="B714" s="115">
        <v>6158</v>
      </c>
      <c r="C714" s="110" t="s">
        <v>738</v>
      </c>
      <c r="D714" s="94"/>
      <c r="E714" s="94"/>
      <c r="F714" s="94"/>
      <c r="G714" s="94"/>
      <c r="H714" s="317"/>
    </row>
    <row r="715" spans="2:8" ht="27" customHeight="1">
      <c r="B715" s="115">
        <v>6159</v>
      </c>
      <c r="C715" s="110" t="s">
        <v>743</v>
      </c>
      <c r="D715" s="94"/>
      <c r="E715" s="94"/>
      <c r="F715" s="94"/>
      <c r="G715" s="94"/>
      <c r="H715" s="317"/>
    </row>
    <row r="716" spans="2:8" ht="27" customHeight="1">
      <c r="B716" s="114">
        <v>6160</v>
      </c>
      <c r="C716" s="105" t="s">
        <v>748</v>
      </c>
      <c r="D716" s="89">
        <f t="shared" ref="D716" si="370">D717+D718+D719+D720+D721+D722+D723+D724</f>
        <v>0</v>
      </c>
      <c r="E716" s="89">
        <f t="shared" ref="E716:H716" si="371">E717+E718+E719+E720+E721+E722+E723+E724</f>
        <v>0</v>
      </c>
      <c r="F716" s="89">
        <f t="shared" si="371"/>
        <v>0</v>
      </c>
      <c r="G716" s="89">
        <f t="shared" si="371"/>
        <v>0</v>
      </c>
      <c r="H716" s="316">
        <f t="shared" si="371"/>
        <v>0</v>
      </c>
    </row>
    <row r="717" spans="2:8" ht="27" customHeight="1">
      <c r="B717" s="115">
        <v>6161</v>
      </c>
      <c r="C717" s="116" t="s">
        <v>730</v>
      </c>
      <c r="D717" s="94"/>
      <c r="E717" s="94"/>
      <c r="F717" s="94"/>
      <c r="G717" s="94"/>
      <c r="H717" s="317"/>
    </row>
    <row r="718" spans="2:8" ht="27" customHeight="1">
      <c r="B718" s="115">
        <v>6162</v>
      </c>
      <c r="C718" s="110" t="s">
        <v>731</v>
      </c>
      <c r="D718" s="94"/>
      <c r="E718" s="94"/>
      <c r="F718" s="94"/>
      <c r="G718" s="94"/>
      <c r="H718" s="317"/>
    </row>
    <row r="719" spans="2:8" ht="27" customHeight="1">
      <c r="B719" s="115">
        <v>6163</v>
      </c>
      <c r="C719" s="110" t="s">
        <v>732</v>
      </c>
      <c r="D719" s="94"/>
      <c r="E719" s="94"/>
      <c r="F719" s="94"/>
      <c r="G719" s="94"/>
      <c r="H719" s="317"/>
    </row>
    <row r="720" spans="2:8" ht="27" customHeight="1">
      <c r="B720" s="115">
        <v>6164</v>
      </c>
      <c r="C720" s="110" t="s">
        <v>733</v>
      </c>
      <c r="D720" s="94"/>
      <c r="E720" s="94"/>
      <c r="F720" s="94"/>
      <c r="G720" s="94"/>
      <c r="H720" s="317"/>
    </row>
    <row r="721" spans="2:8" ht="27" customHeight="1">
      <c r="B721" s="115">
        <v>6165</v>
      </c>
      <c r="C721" s="110" t="s">
        <v>734</v>
      </c>
      <c r="D721" s="94"/>
      <c r="E721" s="94"/>
      <c r="F721" s="94"/>
      <c r="G721" s="94"/>
      <c r="H721" s="317"/>
    </row>
    <row r="722" spans="2:8" ht="27" customHeight="1">
      <c r="B722" s="115">
        <v>6166</v>
      </c>
      <c r="C722" s="110" t="s">
        <v>735</v>
      </c>
      <c r="D722" s="94"/>
      <c r="E722" s="94"/>
      <c r="F722" s="94"/>
      <c r="G722" s="94"/>
      <c r="H722" s="317"/>
    </row>
    <row r="723" spans="2:8" ht="27" customHeight="1">
      <c r="B723" s="115">
        <v>6167</v>
      </c>
      <c r="C723" s="110" t="s">
        <v>736</v>
      </c>
      <c r="D723" s="94"/>
      <c r="E723" s="94"/>
      <c r="F723" s="94"/>
      <c r="G723" s="94"/>
      <c r="H723" s="317"/>
    </row>
    <row r="724" spans="2:8" ht="27" customHeight="1">
      <c r="B724" s="115">
        <v>6168</v>
      </c>
      <c r="C724" s="110" t="s">
        <v>738</v>
      </c>
      <c r="D724" s="94"/>
      <c r="E724" s="94"/>
      <c r="F724" s="94"/>
      <c r="G724" s="94"/>
      <c r="H724" s="317"/>
    </row>
    <row r="725" spans="2:8" ht="27" customHeight="1">
      <c r="B725" s="114">
        <v>6170</v>
      </c>
      <c r="C725" s="105" t="s">
        <v>744</v>
      </c>
      <c r="D725" s="89">
        <f t="shared" ref="D725:H725" si="372">D726</f>
        <v>0</v>
      </c>
      <c r="E725" s="89">
        <f t="shared" si="372"/>
        <v>0</v>
      </c>
      <c r="F725" s="89">
        <f t="shared" si="372"/>
        <v>0</v>
      </c>
      <c r="G725" s="89">
        <f t="shared" si="372"/>
        <v>0</v>
      </c>
      <c r="H725" s="316">
        <f t="shared" si="372"/>
        <v>0</v>
      </c>
    </row>
    <row r="726" spans="2:8" ht="27" customHeight="1">
      <c r="B726" s="115">
        <v>6171</v>
      </c>
      <c r="C726" s="110" t="s">
        <v>744</v>
      </c>
      <c r="D726" s="94"/>
      <c r="E726" s="94"/>
      <c r="F726" s="94"/>
      <c r="G726" s="94"/>
      <c r="H726" s="317"/>
    </row>
    <row r="727" spans="2:8" ht="27" customHeight="1">
      <c r="B727" s="114">
        <v>6190</v>
      </c>
      <c r="C727" s="105" t="s">
        <v>745</v>
      </c>
      <c r="D727" s="89">
        <f t="shared" ref="D727:H727" si="373">D728</f>
        <v>0</v>
      </c>
      <c r="E727" s="89">
        <f t="shared" si="373"/>
        <v>0</v>
      </c>
      <c r="F727" s="89">
        <f t="shared" si="373"/>
        <v>0</v>
      </c>
      <c r="G727" s="89">
        <f t="shared" si="373"/>
        <v>0</v>
      </c>
      <c r="H727" s="316">
        <f t="shared" si="373"/>
        <v>0</v>
      </c>
    </row>
    <row r="728" spans="2:8" ht="27" customHeight="1">
      <c r="B728" s="115">
        <v>6191</v>
      </c>
      <c r="C728" s="110" t="s">
        <v>745</v>
      </c>
      <c r="D728" s="94"/>
      <c r="E728" s="94"/>
      <c r="F728" s="94"/>
      <c r="G728" s="94"/>
      <c r="H728" s="317"/>
    </row>
    <row r="729" spans="2:8" ht="27" customHeight="1">
      <c r="B729" s="114">
        <v>6200</v>
      </c>
      <c r="C729" s="99" t="s">
        <v>746</v>
      </c>
      <c r="D729" s="89">
        <f t="shared" ref="D729" si="374">D730+D732+D734+D736+D738+D740+D742+D744</f>
        <v>0</v>
      </c>
      <c r="E729" s="89">
        <f t="shared" ref="E729:H729" si="375">E730+E732+E734+E736+E738+E740+E742+E744</f>
        <v>0</v>
      </c>
      <c r="F729" s="89">
        <f t="shared" si="375"/>
        <v>0</v>
      </c>
      <c r="G729" s="89">
        <f t="shared" si="375"/>
        <v>0</v>
      </c>
      <c r="H729" s="316">
        <f t="shared" si="375"/>
        <v>0</v>
      </c>
    </row>
    <row r="730" spans="2:8" ht="27" customHeight="1">
      <c r="B730" s="114">
        <v>6210</v>
      </c>
      <c r="C730" s="105" t="s">
        <v>728</v>
      </c>
      <c r="D730" s="89">
        <f t="shared" ref="D730:H730" si="376">D731</f>
        <v>0</v>
      </c>
      <c r="E730" s="89">
        <f t="shared" si="376"/>
        <v>0</v>
      </c>
      <c r="F730" s="89">
        <f t="shared" si="376"/>
        <v>0</v>
      </c>
      <c r="G730" s="89">
        <f t="shared" si="376"/>
        <v>0</v>
      </c>
      <c r="H730" s="316">
        <f t="shared" si="376"/>
        <v>0</v>
      </c>
    </row>
    <row r="731" spans="2:8" ht="27" customHeight="1">
      <c r="B731" s="115">
        <v>6211</v>
      </c>
      <c r="C731" s="110" t="s">
        <v>728</v>
      </c>
      <c r="D731" s="94"/>
      <c r="E731" s="94"/>
      <c r="F731" s="94"/>
      <c r="G731" s="94"/>
      <c r="H731" s="317"/>
    </row>
    <row r="732" spans="2:8" ht="27" customHeight="1">
      <c r="B732" s="114">
        <v>6220</v>
      </c>
      <c r="C732" s="105" t="s">
        <v>729</v>
      </c>
      <c r="D732" s="89">
        <f t="shared" ref="D732:H732" si="377">D733</f>
        <v>0</v>
      </c>
      <c r="E732" s="89">
        <f t="shared" si="377"/>
        <v>0</v>
      </c>
      <c r="F732" s="89">
        <f t="shared" si="377"/>
        <v>0</v>
      </c>
      <c r="G732" s="89">
        <f t="shared" si="377"/>
        <v>0</v>
      </c>
      <c r="H732" s="316">
        <f t="shared" si="377"/>
        <v>0</v>
      </c>
    </row>
    <row r="733" spans="2:8" ht="27" customHeight="1">
      <c r="B733" s="115">
        <v>6221</v>
      </c>
      <c r="C733" s="110" t="s">
        <v>729</v>
      </c>
      <c r="D733" s="94"/>
      <c r="E733" s="94"/>
      <c r="F733" s="94"/>
      <c r="G733" s="94"/>
      <c r="H733" s="317"/>
    </row>
    <row r="734" spans="2:8" ht="27" customHeight="1">
      <c r="B734" s="114">
        <v>6230</v>
      </c>
      <c r="C734" s="105" t="s">
        <v>747</v>
      </c>
      <c r="D734" s="89">
        <f t="shared" ref="D734:H734" si="378">D735</f>
        <v>0</v>
      </c>
      <c r="E734" s="89">
        <f t="shared" si="378"/>
        <v>0</v>
      </c>
      <c r="F734" s="89">
        <f t="shared" si="378"/>
        <v>0</v>
      </c>
      <c r="G734" s="89">
        <f t="shared" si="378"/>
        <v>0</v>
      </c>
      <c r="H734" s="316">
        <f t="shared" si="378"/>
        <v>0</v>
      </c>
    </row>
    <row r="735" spans="2:8" ht="27" customHeight="1">
      <c r="B735" s="115">
        <v>6231</v>
      </c>
      <c r="C735" s="110" t="s">
        <v>747</v>
      </c>
      <c r="D735" s="94"/>
      <c r="E735" s="94"/>
      <c r="F735" s="94"/>
      <c r="G735" s="94"/>
      <c r="H735" s="317"/>
    </row>
    <row r="736" spans="2:8" ht="27" customHeight="1">
      <c r="B736" s="114">
        <v>6240</v>
      </c>
      <c r="C736" s="105" t="s">
        <v>741</v>
      </c>
      <c r="D736" s="89">
        <f t="shared" ref="D736:H736" si="379">D737</f>
        <v>0</v>
      </c>
      <c r="E736" s="89">
        <f t="shared" si="379"/>
        <v>0</v>
      </c>
      <c r="F736" s="89">
        <f t="shared" si="379"/>
        <v>0</v>
      </c>
      <c r="G736" s="89">
        <f t="shared" si="379"/>
        <v>0</v>
      </c>
      <c r="H736" s="316">
        <f t="shared" si="379"/>
        <v>0</v>
      </c>
    </row>
    <row r="737" spans="2:8" ht="27" customHeight="1">
      <c r="B737" s="115">
        <v>6241</v>
      </c>
      <c r="C737" s="110" t="s">
        <v>741</v>
      </c>
      <c r="D737" s="94"/>
      <c r="E737" s="94"/>
      <c r="F737" s="94"/>
      <c r="G737" s="94"/>
      <c r="H737" s="317"/>
    </row>
    <row r="738" spans="2:8" ht="27" customHeight="1">
      <c r="B738" s="114">
        <v>6250</v>
      </c>
      <c r="C738" s="105" t="s">
        <v>742</v>
      </c>
      <c r="D738" s="89">
        <f t="shared" ref="D738:H738" si="380">D739</f>
        <v>0</v>
      </c>
      <c r="E738" s="89">
        <f t="shared" si="380"/>
        <v>0</v>
      </c>
      <c r="F738" s="89">
        <f t="shared" si="380"/>
        <v>0</v>
      </c>
      <c r="G738" s="89">
        <f t="shared" si="380"/>
        <v>0</v>
      </c>
      <c r="H738" s="316">
        <f t="shared" si="380"/>
        <v>0</v>
      </c>
    </row>
    <row r="739" spans="2:8" ht="27" customHeight="1">
      <c r="B739" s="115">
        <v>6251</v>
      </c>
      <c r="C739" s="110" t="s">
        <v>742</v>
      </c>
      <c r="D739" s="94"/>
      <c r="E739" s="94"/>
      <c r="F739" s="94"/>
      <c r="G739" s="94"/>
      <c r="H739" s="317"/>
    </row>
    <row r="740" spans="2:8" ht="27" customHeight="1">
      <c r="B740" s="114">
        <v>6260</v>
      </c>
      <c r="C740" s="105" t="s">
        <v>748</v>
      </c>
      <c r="D740" s="89">
        <f t="shared" ref="D740:H740" si="381">D741</f>
        <v>0</v>
      </c>
      <c r="E740" s="89">
        <f t="shared" si="381"/>
        <v>0</v>
      </c>
      <c r="F740" s="89">
        <f t="shared" si="381"/>
        <v>0</v>
      </c>
      <c r="G740" s="89">
        <f t="shared" si="381"/>
        <v>0</v>
      </c>
      <c r="H740" s="316">
        <f t="shared" si="381"/>
        <v>0</v>
      </c>
    </row>
    <row r="741" spans="2:8" ht="27" customHeight="1">
      <c r="B741" s="115">
        <v>6261</v>
      </c>
      <c r="C741" s="110" t="s">
        <v>748</v>
      </c>
      <c r="D741" s="94"/>
      <c r="E741" s="94"/>
      <c r="F741" s="94"/>
      <c r="G741" s="94"/>
      <c r="H741" s="317"/>
    </row>
    <row r="742" spans="2:8" ht="27" customHeight="1">
      <c r="B742" s="114">
        <v>6270</v>
      </c>
      <c r="C742" s="105" t="s">
        <v>744</v>
      </c>
      <c r="D742" s="89">
        <f t="shared" ref="D742:H742" si="382">D743</f>
        <v>0</v>
      </c>
      <c r="E742" s="89">
        <f t="shared" si="382"/>
        <v>0</v>
      </c>
      <c r="F742" s="89">
        <f t="shared" si="382"/>
        <v>0</v>
      </c>
      <c r="G742" s="89">
        <f t="shared" si="382"/>
        <v>0</v>
      </c>
      <c r="H742" s="316">
        <f t="shared" si="382"/>
        <v>0</v>
      </c>
    </row>
    <row r="743" spans="2:8" ht="27" customHeight="1">
      <c r="B743" s="115">
        <v>6271</v>
      </c>
      <c r="C743" s="110" t="s">
        <v>744</v>
      </c>
      <c r="D743" s="94"/>
      <c r="E743" s="94"/>
      <c r="F743" s="94"/>
      <c r="G743" s="94"/>
      <c r="H743" s="317"/>
    </row>
    <row r="744" spans="2:8" ht="27" customHeight="1">
      <c r="B744" s="114">
        <v>6290</v>
      </c>
      <c r="C744" s="105" t="s">
        <v>745</v>
      </c>
      <c r="D744" s="89">
        <f t="shared" ref="D744:H744" si="383">D745</f>
        <v>0</v>
      </c>
      <c r="E744" s="89">
        <f t="shared" si="383"/>
        <v>0</v>
      </c>
      <c r="F744" s="89">
        <f t="shared" si="383"/>
        <v>0</v>
      </c>
      <c r="G744" s="89">
        <f t="shared" si="383"/>
        <v>0</v>
      </c>
      <c r="H744" s="316">
        <f t="shared" si="383"/>
        <v>0</v>
      </c>
    </row>
    <row r="745" spans="2:8" ht="27" customHeight="1">
      <c r="B745" s="115">
        <v>6291</v>
      </c>
      <c r="C745" s="110" t="s">
        <v>745</v>
      </c>
      <c r="D745" s="94"/>
      <c r="E745" s="94"/>
      <c r="F745" s="94"/>
      <c r="G745" s="94"/>
      <c r="H745" s="317"/>
    </row>
    <row r="746" spans="2:8" ht="27" customHeight="1">
      <c r="B746" s="114">
        <v>6300</v>
      </c>
      <c r="C746" s="107" t="s">
        <v>749</v>
      </c>
      <c r="D746" s="89">
        <f t="shared" ref="D746" si="384">D747+D749</f>
        <v>0</v>
      </c>
      <c r="E746" s="89">
        <f t="shared" ref="E746:H746" si="385">E747+E749</f>
        <v>0</v>
      </c>
      <c r="F746" s="89">
        <f t="shared" si="385"/>
        <v>0</v>
      </c>
      <c r="G746" s="89">
        <f t="shared" si="385"/>
        <v>0</v>
      </c>
      <c r="H746" s="316">
        <f t="shared" si="385"/>
        <v>0</v>
      </c>
    </row>
    <row r="747" spans="2:8" ht="27" customHeight="1">
      <c r="B747" s="114">
        <v>6310</v>
      </c>
      <c r="C747" s="105" t="s">
        <v>750</v>
      </c>
      <c r="D747" s="89">
        <f t="shared" ref="D747:H747" si="386">D748</f>
        <v>0</v>
      </c>
      <c r="E747" s="89">
        <f t="shared" si="386"/>
        <v>0</v>
      </c>
      <c r="F747" s="89">
        <f t="shared" si="386"/>
        <v>0</v>
      </c>
      <c r="G747" s="89">
        <f t="shared" si="386"/>
        <v>0</v>
      </c>
      <c r="H747" s="316">
        <f t="shared" si="386"/>
        <v>0</v>
      </c>
    </row>
    <row r="748" spans="2:8" ht="27" customHeight="1">
      <c r="B748" s="115">
        <v>6311</v>
      </c>
      <c r="C748" s="110" t="s">
        <v>750</v>
      </c>
      <c r="D748" s="94"/>
      <c r="E748" s="94"/>
      <c r="F748" s="94"/>
      <c r="G748" s="94"/>
      <c r="H748" s="317"/>
    </row>
    <row r="749" spans="2:8" ht="27" customHeight="1">
      <c r="B749" s="114">
        <v>6320</v>
      </c>
      <c r="C749" s="105" t="s">
        <v>751</v>
      </c>
      <c r="D749" s="89">
        <f t="shared" ref="D749:H749" si="387">D750</f>
        <v>0</v>
      </c>
      <c r="E749" s="89">
        <f t="shared" si="387"/>
        <v>0</v>
      </c>
      <c r="F749" s="89">
        <f t="shared" si="387"/>
        <v>0</v>
      </c>
      <c r="G749" s="89">
        <f t="shared" si="387"/>
        <v>0</v>
      </c>
      <c r="H749" s="316">
        <f t="shared" si="387"/>
        <v>0</v>
      </c>
    </row>
    <row r="750" spans="2:8" ht="27" customHeight="1">
      <c r="B750" s="115">
        <v>6321</v>
      </c>
      <c r="C750" s="110" t="s">
        <v>751</v>
      </c>
      <c r="D750" s="94"/>
      <c r="E750" s="94"/>
      <c r="F750" s="94"/>
      <c r="G750" s="94"/>
      <c r="H750" s="317"/>
    </row>
    <row r="751" spans="2:8" ht="27" customHeight="1">
      <c r="B751" s="87" t="s">
        <v>1109</v>
      </c>
      <c r="C751" s="104"/>
      <c r="D751" s="89">
        <f t="shared" ref="D751" si="388">D681+D729+D746</f>
        <v>0</v>
      </c>
      <c r="E751" s="89">
        <f t="shared" ref="E751:H751" si="389">E681+E729+E746</f>
        <v>0</v>
      </c>
      <c r="F751" s="89">
        <f t="shared" si="389"/>
        <v>0</v>
      </c>
      <c r="G751" s="89">
        <f t="shared" si="389"/>
        <v>0</v>
      </c>
      <c r="H751" s="316">
        <f t="shared" si="389"/>
        <v>0</v>
      </c>
    </row>
    <row r="752" spans="2:8" ht="27" customHeight="1">
      <c r="B752" s="114">
        <v>7000</v>
      </c>
      <c r="C752" s="99" t="s">
        <v>1</v>
      </c>
      <c r="D752" s="89">
        <f t="shared" ref="D752" si="390">D753+D762+D781+D796+D815+D834+D839</f>
        <v>0</v>
      </c>
      <c r="E752" s="89">
        <f t="shared" ref="E752:H752" si="391">E753+E762+E781+E796+E815+E834+E839</f>
        <v>0</v>
      </c>
      <c r="F752" s="89">
        <f t="shared" si="391"/>
        <v>0</v>
      </c>
      <c r="G752" s="89">
        <f t="shared" si="391"/>
        <v>0</v>
      </c>
      <c r="H752" s="316">
        <f t="shared" si="391"/>
        <v>0</v>
      </c>
    </row>
    <row r="753" spans="2:8" ht="27" customHeight="1">
      <c r="B753" s="114">
        <v>7100</v>
      </c>
      <c r="C753" s="107" t="s">
        <v>752</v>
      </c>
      <c r="D753" s="89">
        <f t="shared" ref="D753" si="392">D754+D757</f>
        <v>0</v>
      </c>
      <c r="E753" s="89">
        <f t="shared" ref="E753:H753" si="393">E754+E757</f>
        <v>0</v>
      </c>
      <c r="F753" s="89">
        <f t="shared" si="393"/>
        <v>0</v>
      </c>
      <c r="G753" s="89">
        <f t="shared" si="393"/>
        <v>0</v>
      </c>
      <c r="H753" s="316">
        <f t="shared" si="393"/>
        <v>0</v>
      </c>
    </row>
    <row r="754" spans="2:8" ht="27" customHeight="1">
      <c r="B754" s="114">
        <v>7110</v>
      </c>
      <c r="C754" s="105" t="s">
        <v>753</v>
      </c>
      <c r="D754" s="89">
        <f t="shared" ref="D754" si="394">D756+D755</f>
        <v>0</v>
      </c>
      <c r="E754" s="89">
        <f t="shared" ref="E754:H754" si="395">E756+E755</f>
        <v>0</v>
      </c>
      <c r="F754" s="89">
        <f t="shared" si="395"/>
        <v>0</v>
      </c>
      <c r="G754" s="89">
        <f t="shared" si="395"/>
        <v>0</v>
      </c>
      <c r="H754" s="316">
        <f t="shared" si="395"/>
        <v>0</v>
      </c>
    </row>
    <row r="755" spans="2:8" ht="27" customHeight="1">
      <c r="B755" s="115">
        <v>7111</v>
      </c>
      <c r="C755" s="110" t="s">
        <v>754</v>
      </c>
      <c r="D755" s="94"/>
      <c r="E755" s="94"/>
      <c r="F755" s="94"/>
      <c r="G755" s="94"/>
      <c r="H755" s="317"/>
    </row>
    <row r="756" spans="2:8" ht="27" customHeight="1">
      <c r="B756" s="115">
        <v>7112</v>
      </c>
      <c r="C756" s="110" t="s">
        <v>755</v>
      </c>
      <c r="D756" s="94"/>
      <c r="E756" s="94"/>
      <c r="F756" s="94"/>
      <c r="G756" s="94"/>
      <c r="H756" s="317"/>
    </row>
    <row r="757" spans="2:8" ht="27" customHeight="1">
      <c r="B757" s="114">
        <v>7120</v>
      </c>
      <c r="C757" s="105" t="s">
        <v>756</v>
      </c>
      <c r="D757" s="89">
        <f t="shared" ref="D757" si="396">D758+D759+D760+D761</f>
        <v>0</v>
      </c>
      <c r="E757" s="89">
        <f t="shared" ref="E757:H757" si="397">E758+E759+E760+E761</f>
        <v>0</v>
      </c>
      <c r="F757" s="89">
        <f t="shared" si="397"/>
        <v>0</v>
      </c>
      <c r="G757" s="89">
        <f t="shared" si="397"/>
        <v>0</v>
      </c>
      <c r="H757" s="316">
        <f t="shared" si="397"/>
        <v>0</v>
      </c>
    </row>
    <row r="758" spans="2:8" ht="27" customHeight="1">
      <c r="B758" s="115">
        <v>7121</v>
      </c>
      <c r="C758" s="110" t="s">
        <v>757</v>
      </c>
      <c r="D758" s="94"/>
      <c r="E758" s="94"/>
      <c r="F758" s="94"/>
      <c r="G758" s="94"/>
      <c r="H758" s="317"/>
    </row>
    <row r="759" spans="2:8" ht="27" customHeight="1">
      <c r="B759" s="115">
        <v>7122</v>
      </c>
      <c r="C759" s="110" t="s">
        <v>758</v>
      </c>
      <c r="D759" s="94"/>
      <c r="E759" s="94"/>
      <c r="F759" s="94"/>
      <c r="G759" s="94"/>
      <c r="H759" s="317"/>
    </row>
    <row r="760" spans="2:8" ht="27" customHeight="1">
      <c r="B760" s="115">
        <v>7123</v>
      </c>
      <c r="C760" s="110" t="s">
        <v>759</v>
      </c>
      <c r="D760" s="94"/>
      <c r="E760" s="94"/>
      <c r="F760" s="94"/>
      <c r="G760" s="94"/>
      <c r="H760" s="317"/>
    </row>
    <row r="761" spans="2:8" ht="27" customHeight="1">
      <c r="B761" s="115">
        <v>7124</v>
      </c>
      <c r="C761" s="110" t="s">
        <v>760</v>
      </c>
      <c r="D761" s="94"/>
      <c r="E761" s="94"/>
      <c r="F761" s="94"/>
      <c r="G761" s="94"/>
      <c r="H761" s="317"/>
    </row>
    <row r="762" spans="2:8" ht="27" customHeight="1">
      <c r="B762" s="114">
        <v>7200</v>
      </c>
      <c r="C762" s="99" t="s">
        <v>761</v>
      </c>
      <c r="D762" s="89">
        <f t="shared" ref="D762" si="398">D763+D765+D767+D769+D771+D773+D775+D777+D779</f>
        <v>0</v>
      </c>
      <c r="E762" s="89">
        <f t="shared" ref="E762:H762" si="399">E763+E765+E767+E769+E771+E773+E775+E777+E779</f>
        <v>0</v>
      </c>
      <c r="F762" s="89">
        <f t="shared" si="399"/>
        <v>0</v>
      </c>
      <c r="G762" s="89">
        <f t="shared" si="399"/>
        <v>0</v>
      </c>
      <c r="H762" s="316">
        <f t="shared" si="399"/>
        <v>0</v>
      </c>
    </row>
    <row r="763" spans="2:8" ht="27" customHeight="1">
      <c r="B763" s="114">
        <v>7210</v>
      </c>
      <c r="C763" s="105" t="s">
        <v>762</v>
      </c>
      <c r="D763" s="89">
        <f t="shared" ref="D763:H763" si="400">D764</f>
        <v>0</v>
      </c>
      <c r="E763" s="89">
        <f t="shared" si="400"/>
        <v>0</v>
      </c>
      <c r="F763" s="89">
        <f t="shared" si="400"/>
        <v>0</v>
      </c>
      <c r="G763" s="89">
        <f t="shared" si="400"/>
        <v>0</v>
      </c>
      <c r="H763" s="316">
        <f t="shared" si="400"/>
        <v>0</v>
      </c>
    </row>
    <row r="764" spans="2:8" ht="27" customHeight="1">
      <c r="B764" s="115">
        <v>7211</v>
      </c>
      <c r="C764" s="110" t="s">
        <v>762</v>
      </c>
      <c r="D764" s="94"/>
      <c r="E764" s="94"/>
      <c r="F764" s="94"/>
      <c r="G764" s="94"/>
      <c r="H764" s="317"/>
    </row>
    <row r="765" spans="2:8" ht="27" customHeight="1">
      <c r="B765" s="114">
        <v>7220</v>
      </c>
      <c r="C765" s="105" t="s">
        <v>763</v>
      </c>
      <c r="D765" s="89">
        <f t="shared" ref="D765:H765" si="401">D766</f>
        <v>0</v>
      </c>
      <c r="E765" s="89">
        <f t="shared" si="401"/>
        <v>0</v>
      </c>
      <c r="F765" s="89">
        <f t="shared" si="401"/>
        <v>0</v>
      </c>
      <c r="G765" s="89">
        <f t="shared" si="401"/>
        <v>0</v>
      </c>
      <c r="H765" s="316">
        <f t="shared" si="401"/>
        <v>0</v>
      </c>
    </row>
    <row r="766" spans="2:8" ht="27" customHeight="1">
      <c r="B766" s="115">
        <v>7221</v>
      </c>
      <c r="C766" s="110" t="s">
        <v>763</v>
      </c>
      <c r="D766" s="94"/>
      <c r="E766" s="94"/>
      <c r="F766" s="94"/>
      <c r="G766" s="94"/>
      <c r="H766" s="317"/>
    </row>
    <row r="767" spans="2:8" ht="27" customHeight="1">
      <c r="B767" s="114">
        <v>7230</v>
      </c>
      <c r="C767" s="105" t="s">
        <v>764</v>
      </c>
      <c r="D767" s="89">
        <f t="shared" ref="D767:H767" si="402">D768</f>
        <v>0</v>
      </c>
      <c r="E767" s="89">
        <f t="shared" si="402"/>
        <v>0</v>
      </c>
      <c r="F767" s="89">
        <f t="shared" si="402"/>
        <v>0</v>
      </c>
      <c r="G767" s="89">
        <f t="shared" si="402"/>
        <v>0</v>
      </c>
      <c r="H767" s="316">
        <f t="shared" si="402"/>
        <v>0</v>
      </c>
    </row>
    <row r="768" spans="2:8" ht="27" customHeight="1">
      <c r="B768" s="115">
        <v>7231</v>
      </c>
      <c r="C768" s="110" t="s">
        <v>764</v>
      </c>
      <c r="D768" s="94"/>
      <c r="E768" s="94"/>
      <c r="F768" s="94"/>
      <c r="G768" s="94"/>
      <c r="H768" s="317"/>
    </row>
    <row r="769" spans="2:8" ht="27" customHeight="1">
      <c r="B769" s="114">
        <v>7240</v>
      </c>
      <c r="C769" s="105" t="s">
        <v>765</v>
      </c>
      <c r="D769" s="89">
        <f t="shared" ref="D769:H769" si="403">D770</f>
        <v>0</v>
      </c>
      <c r="E769" s="89">
        <f t="shared" si="403"/>
        <v>0</v>
      </c>
      <c r="F769" s="89">
        <f t="shared" si="403"/>
        <v>0</v>
      </c>
      <c r="G769" s="89">
        <f t="shared" si="403"/>
        <v>0</v>
      </c>
      <c r="H769" s="316">
        <f t="shared" si="403"/>
        <v>0</v>
      </c>
    </row>
    <row r="770" spans="2:8" ht="27" customHeight="1">
      <c r="B770" s="115">
        <v>7241</v>
      </c>
      <c r="C770" s="110" t="s">
        <v>765</v>
      </c>
      <c r="D770" s="94"/>
      <c r="E770" s="94"/>
      <c r="F770" s="94"/>
      <c r="G770" s="94"/>
      <c r="H770" s="317"/>
    </row>
    <row r="771" spans="2:8" ht="27" customHeight="1">
      <c r="B771" s="114">
        <v>7250</v>
      </c>
      <c r="C771" s="105" t="s">
        <v>766</v>
      </c>
      <c r="D771" s="89">
        <f t="shared" ref="D771:H771" si="404">D772</f>
        <v>0</v>
      </c>
      <c r="E771" s="89">
        <f t="shared" si="404"/>
        <v>0</v>
      </c>
      <c r="F771" s="89">
        <f t="shared" si="404"/>
        <v>0</v>
      </c>
      <c r="G771" s="89">
        <f t="shared" si="404"/>
        <v>0</v>
      </c>
      <c r="H771" s="316">
        <f t="shared" si="404"/>
        <v>0</v>
      </c>
    </row>
    <row r="772" spans="2:8" ht="27" customHeight="1">
      <c r="B772" s="115">
        <v>7251</v>
      </c>
      <c r="C772" s="110" t="s">
        <v>766</v>
      </c>
      <c r="D772" s="94"/>
      <c r="E772" s="94"/>
      <c r="F772" s="94"/>
      <c r="G772" s="94"/>
      <c r="H772" s="317"/>
    </row>
    <row r="773" spans="2:8" ht="27" customHeight="1">
      <c r="B773" s="114">
        <v>7260</v>
      </c>
      <c r="C773" s="105" t="s">
        <v>767</v>
      </c>
      <c r="D773" s="89">
        <f t="shared" ref="D773:H773" si="405">D774</f>
        <v>0</v>
      </c>
      <c r="E773" s="89">
        <f t="shared" si="405"/>
        <v>0</v>
      </c>
      <c r="F773" s="89">
        <f t="shared" si="405"/>
        <v>0</v>
      </c>
      <c r="G773" s="89">
        <f t="shared" si="405"/>
        <v>0</v>
      </c>
      <c r="H773" s="316">
        <f t="shared" si="405"/>
        <v>0</v>
      </c>
    </row>
    <row r="774" spans="2:8" ht="27" customHeight="1">
      <c r="B774" s="115">
        <v>7261</v>
      </c>
      <c r="C774" s="110" t="s">
        <v>768</v>
      </c>
      <c r="D774" s="94"/>
      <c r="E774" s="94"/>
      <c r="F774" s="94"/>
      <c r="G774" s="94"/>
      <c r="H774" s="317"/>
    </row>
    <row r="775" spans="2:8" ht="27" customHeight="1">
      <c r="B775" s="114">
        <v>7270</v>
      </c>
      <c r="C775" s="105" t="s">
        <v>769</v>
      </c>
      <c r="D775" s="89">
        <f t="shared" ref="D775:H775" si="406">D776</f>
        <v>0</v>
      </c>
      <c r="E775" s="89">
        <f t="shared" si="406"/>
        <v>0</v>
      </c>
      <c r="F775" s="89">
        <f t="shared" si="406"/>
        <v>0</v>
      </c>
      <c r="G775" s="89">
        <f t="shared" si="406"/>
        <v>0</v>
      </c>
      <c r="H775" s="316">
        <f t="shared" si="406"/>
        <v>0</v>
      </c>
    </row>
    <row r="776" spans="2:8" ht="27" customHeight="1">
      <c r="B776" s="115">
        <v>7271</v>
      </c>
      <c r="C776" s="110" t="s">
        <v>770</v>
      </c>
      <c r="D776" s="94"/>
      <c r="E776" s="94"/>
      <c r="F776" s="94"/>
      <c r="G776" s="94"/>
      <c r="H776" s="317"/>
    </row>
    <row r="777" spans="2:8" ht="27" customHeight="1">
      <c r="B777" s="114">
        <v>7280</v>
      </c>
      <c r="C777" s="105" t="s">
        <v>771</v>
      </c>
      <c r="D777" s="89">
        <f t="shared" ref="D777:H777" si="407">D778</f>
        <v>0</v>
      </c>
      <c r="E777" s="89">
        <f t="shared" si="407"/>
        <v>0</v>
      </c>
      <c r="F777" s="89">
        <f t="shared" si="407"/>
        <v>0</v>
      </c>
      <c r="G777" s="89">
        <f t="shared" si="407"/>
        <v>0</v>
      </c>
      <c r="H777" s="316">
        <f t="shared" si="407"/>
        <v>0</v>
      </c>
    </row>
    <row r="778" spans="2:8" ht="27" customHeight="1">
      <c r="B778" s="115">
        <v>7281</v>
      </c>
      <c r="C778" s="110" t="s">
        <v>772</v>
      </c>
      <c r="D778" s="94"/>
      <c r="E778" s="94"/>
      <c r="F778" s="94"/>
      <c r="G778" s="94"/>
      <c r="H778" s="317"/>
    </row>
    <row r="779" spans="2:8" ht="27" customHeight="1">
      <c r="B779" s="114">
        <v>7290</v>
      </c>
      <c r="C779" s="105" t="s">
        <v>773</v>
      </c>
      <c r="D779" s="89">
        <f t="shared" ref="D779:H779" si="408">D780</f>
        <v>0</v>
      </c>
      <c r="E779" s="89">
        <f t="shared" si="408"/>
        <v>0</v>
      </c>
      <c r="F779" s="89">
        <f t="shared" si="408"/>
        <v>0</v>
      </c>
      <c r="G779" s="89">
        <f t="shared" si="408"/>
        <v>0</v>
      </c>
      <c r="H779" s="316">
        <f t="shared" si="408"/>
        <v>0</v>
      </c>
    </row>
    <row r="780" spans="2:8" ht="27" customHeight="1">
      <c r="B780" s="115">
        <v>7291</v>
      </c>
      <c r="C780" s="110" t="s">
        <v>774</v>
      </c>
      <c r="D780" s="94"/>
      <c r="E780" s="94"/>
      <c r="F780" s="94"/>
      <c r="G780" s="94"/>
      <c r="H780" s="317"/>
    </row>
    <row r="781" spans="2:8" ht="27" customHeight="1">
      <c r="B781" s="114">
        <v>7300</v>
      </c>
      <c r="C781" s="99" t="s">
        <v>775</v>
      </c>
      <c r="D781" s="89">
        <f t="shared" ref="D781" si="409">D782+D784+D786+D788+D790+D792</f>
        <v>0</v>
      </c>
      <c r="E781" s="89">
        <f t="shared" ref="E781:H781" si="410">E782+E784+E786+E788+E790+E792</f>
        <v>0</v>
      </c>
      <c r="F781" s="89">
        <f t="shared" si="410"/>
        <v>0</v>
      </c>
      <c r="G781" s="89">
        <f t="shared" si="410"/>
        <v>0</v>
      </c>
      <c r="H781" s="316">
        <f t="shared" si="410"/>
        <v>0</v>
      </c>
    </row>
    <row r="782" spans="2:8" ht="27" customHeight="1">
      <c r="B782" s="114">
        <v>7310</v>
      </c>
      <c r="C782" s="105" t="s">
        <v>776</v>
      </c>
      <c r="D782" s="89">
        <f t="shared" ref="D782:H782" si="411">D783</f>
        <v>0</v>
      </c>
      <c r="E782" s="89">
        <f t="shared" si="411"/>
        <v>0</v>
      </c>
      <c r="F782" s="89">
        <f t="shared" si="411"/>
        <v>0</v>
      </c>
      <c r="G782" s="89">
        <f t="shared" si="411"/>
        <v>0</v>
      </c>
      <c r="H782" s="316">
        <f t="shared" si="411"/>
        <v>0</v>
      </c>
    </row>
    <row r="783" spans="2:8" ht="27" customHeight="1">
      <c r="B783" s="115">
        <v>7311</v>
      </c>
      <c r="C783" s="110" t="s">
        <v>777</v>
      </c>
      <c r="D783" s="94"/>
      <c r="E783" s="94"/>
      <c r="F783" s="94"/>
      <c r="G783" s="94"/>
      <c r="H783" s="317"/>
    </row>
    <row r="784" spans="2:8" ht="27" customHeight="1">
      <c r="B784" s="114">
        <v>7320</v>
      </c>
      <c r="C784" s="105" t="s">
        <v>778</v>
      </c>
      <c r="D784" s="89">
        <f t="shared" ref="D784:H784" si="412">D785</f>
        <v>0</v>
      </c>
      <c r="E784" s="89">
        <f t="shared" si="412"/>
        <v>0</v>
      </c>
      <c r="F784" s="89">
        <f t="shared" si="412"/>
        <v>0</v>
      </c>
      <c r="G784" s="89">
        <f t="shared" si="412"/>
        <v>0</v>
      </c>
      <c r="H784" s="316">
        <f t="shared" si="412"/>
        <v>0</v>
      </c>
    </row>
    <row r="785" spans="2:8" ht="27" customHeight="1">
      <c r="B785" s="115">
        <v>7321</v>
      </c>
      <c r="C785" s="110" t="s">
        <v>778</v>
      </c>
      <c r="D785" s="94"/>
      <c r="E785" s="94"/>
      <c r="F785" s="94"/>
      <c r="G785" s="94"/>
      <c r="H785" s="317"/>
    </row>
    <row r="786" spans="2:8" ht="27" customHeight="1">
      <c r="B786" s="114">
        <v>7330</v>
      </c>
      <c r="C786" s="105" t="s">
        <v>779</v>
      </c>
      <c r="D786" s="89">
        <f t="shared" ref="D786:H786" si="413">D787</f>
        <v>0</v>
      </c>
      <c r="E786" s="89">
        <f t="shared" si="413"/>
        <v>0</v>
      </c>
      <c r="F786" s="89">
        <f t="shared" si="413"/>
        <v>0</v>
      </c>
      <c r="G786" s="89">
        <f t="shared" si="413"/>
        <v>0</v>
      </c>
      <c r="H786" s="316">
        <f t="shared" si="413"/>
        <v>0</v>
      </c>
    </row>
    <row r="787" spans="2:8" ht="27" customHeight="1">
      <c r="B787" s="115">
        <v>7331</v>
      </c>
      <c r="C787" s="110" t="s">
        <v>779</v>
      </c>
      <c r="D787" s="94"/>
      <c r="E787" s="94"/>
      <c r="F787" s="94"/>
      <c r="G787" s="94"/>
      <c r="H787" s="317"/>
    </row>
    <row r="788" spans="2:8" ht="27" customHeight="1">
      <c r="B788" s="114">
        <v>7340</v>
      </c>
      <c r="C788" s="105" t="s">
        <v>780</v>
      </c>
      <c r="D788" s="89">
        <f t="shared" ref="D788:H788" si="414">D789</f>
        <v>0</v>
      </c>
      <c r="E788" s="89">
        <f t="shared" si="414"/>
        <v>0</v>
      </c>
      <c r="F788" s="89">
        <f t="shared" si="414"/>
        <v>0</v>
      </c>
      <c r="G788" s="89">
        <f t="shared" si="414"/>
        <v>0</v>
      </c>
      <c r="H788" s="316">
        <f t="shared" si="414"/>
        <v>0</v>
      </c>
    </row>
    <row r="789" spans="2:8" ht="27" customHeight="1">
      <c r="B789" s="115">
        <v>7341</v>
      </c>
      <c r="C789" s="110" t="s">
        <v>780</v>
      </c>
      <c r="D789" s="94"/>
      <c r="E789" s="94"/>
      <c r="F789" s="94"/>
      <c r="G789" s="94"/>
      <c r="H789" s="317"/>
    </row>
    <row r="790" spans="2:8" ht="27" customHeight="1">
      <c r="B790" s="114">
        <v>7350</v>
      </c>
      <c r="C790" s="105" t="s">
        <v>781</v>
      </c>
      <c r="D790" s="89">
        <f>D791</f>
        <v>0</v>
      </c>
      <c r="E790" s="89">
        <f t="shared" ref="E790:H790" si="415">E791</f>
        <v>0</v>
      </c>
      <c r="F790" s="89">
        <f t="shared" si="415"/>
        <v>0</v>
      </c>
      <c r="G790" s="89">
        <f t="shared" si="415"/>
        <v>0</v>
      </c>
      <c r="H790" s="316">
        <f t="shared" si="415"/>
        <v>0</v>
      </c>
    </row>
    <row r="791" spans="2:8" ht="27" customHeight="1">
      <c r="B791" s="115">
        <v>7351</v>
      </c>
      <c r="C791" s="110" t="s">
        <v>782</v>
      </c>
      <c r="D791" s="94"/>
      <c r="E791" s="94"/>
      <c r="F791" s="94"/>
      <c r="G791" s="94"/>
      <c r="H791" s="317"/>
    </row>
    <row r="792" spans="2:8" ht="27" customHeight="1">
      <c r="B792" s="114">
        <v>7390</v>
      </c>
      <c r="C792" s="105" t="s">
        <v>783</v>
      </c>
      <c r="D792" s="89">
        <f t="shared" ref="D792" si="416">D793+D794+D795</f>
        <v>0</v>
      </c>
      <c r="E792" s="89">
        <f t="shared" ref="E792:H792" si="417">E793+E794+E795</f>
        <v>0</v>
      </c>
      <c r="F792" s="89">
        <f t="shared" si="417"/>
        <v>0</v>
      </c>
      <c r="G792" s="89">
        <f t="shared" si="417"/>
        <v>0</v>
      </c>
      <c r="H792" s="316">
        <f t="shared" si="417"/>
        <v>0</v>
      </c>
    </row>
    <row r="793" spans="2:8" ht="27" customHeight="1">
      <c r="B793" s="115">
        <v>7391</v>
      </c>
      <c r="C793" s="110" t="s">
        <v>784</v>
      </c>
      <c r="D793" s="94"/>
      <c r="E793" s="94"/>
      <c r="F793" s="94"/>
      <c r="G793" s="94"/>
      <c r="H793" s="317"/>
    </row>
    <row r="794" spans="2:8" ht="27" customHeight="1">
      <c r="B794" s="115">
        <v>7392</v>
      </c>
      <c r="C794" s="110" t="s">
        <v>785</v>
      </c>
      <c r="D794" s="94"/>
      <c r="E794" s="94"/>
      <c r="F794" s="94"/>
      <c r="G794" s="94"/>
      <c r="H794" s="317"/>
    </row>
    <row r="795" spans="2:8" ht="27" customHeight="1">
      <c r="B795" s="115">
        <v>7393</v>
      </c>
      <c r="C795" s="110" t="s">
        <v>786</v>
      </c>
      <c r="D795" s="94"/>
      <c r="E795" s="94"/>
      <c r="F795" s="94"/>
      <c r="G795" s="94"/>
      <c r="H795" s="317"/>
    </row>
    <row r="796" spans="2:8" ht="27" customHeight="1">
      <c r="B796" s="114">
        <v>7400</v>
      </c>
      <c r="C796" s="117" t="s">
        <v>787</v>
      </c>
      <c r="D796" s="89">
        <f t="shared" ref="D796" si="418">D797+D799+D801+D803+D805+D807+D809+D811+D813</f>
        <v>0</v>
      </c>
      <c r="E796" s="89">
        <f t="shared" ref="E796:H796" si="419">E797+E799+E801+E803+E805+E807+E809+E811+E813</f>
        <v>0</v>
      </c>
      <c r="F796" s="89">
        <f t="shared" si="419"/>
        <v>0</v>
      </c>
      <c r="G796" s="89">
        <f t="shared" si="419"/>
        <v>0</v>
      </c>
      <c r="H796" s="316">
        <f t="shared" si="419"/>
        <v>0</v>
      </c>
    </row>
    <row r="797" spans="2:8" ht="27" customHeight="1">
      <c r="B797" s="114">
        <v>7410</v>
      </c>
      <c r="C797" s="105" t="s">
        <v>788</v>
      </c>
      <c r="D797" s="89">
        <f t="shared" ref="D797:H797" si="420">D798</f>
        <v>0</v>
      </c>
      <c r="E797" s="89">
        <f t="shared" si="420"/>
        <v>0</v>
      </c>
      <c r="F797" s="89">
        <f t="shared" si="420"/>
        <v>0</v>
      </c>
      <c r="G797" s="89">
        <f t="shared" si="420"/>
        <v>0</v>
      </c>
      <c r="H797" s="316">
        <f t="shared" si="420"/>
        <v>0</v>
      </c>
    </row>
    <row r="798" spans="2:8" ht="27" customHeight="1">
      <c r="B798" s="115">
        <v>7411</v>
      </c>
      <c r="C798" s="110" t="s">
        <v>788</v>
      </c>
      <c r="D798" s="94"/>
      <c r="E798" s="94"/>
      <c r="F798" s="94"/>
      <c r="G798" s="94"/>
      <c r="H798" s="317"/>
    </row>
    <row r="799" spans="2:8" ht="27" customHeight="1">
      <c r="B799" s="114">
        <v>7420</v>
      </c>
      <c r="C799" s="105" t="s">
        <v>789</v>
      </c>
      <c r="D799" s="89">
        <f t="shared" ref="D799:H799" si="421">D800</f>
        <v>0</v>
      </c>
      <c r="E799" s="89">
        <f t="shared" si="421"/>
        <v>0</v>
      </c>
      <c r="F799" s="89">
        <f t="shared" si="421"/>
        <v>0</v>
      </c>
      <c r="G799" s="89">
        <f t="shared" si="421"/>
        <v>0</v>
      </c>
      <c r="H799" s="316">
        <f t="shared" si="421"/>
        <v>0</v>
      </c>
    </row>
    <row r="800" spans="2:8" ht="27" customHeight="1">
      <c r="B800" s="115">
        <v>7421</v>
      </c>
      <c r="C800" s="110" t="s">
        <v>789</v>
      </c>
      <c r="D800" s="94"/>
      <c r="E800" s="94"/>
      <c r="F800" s="94"/>
      <c r="G800" s="94"/>
      <c r="H800" s="317"/>
    </row>
    <row r="801" spans="2:8" ht="27" customHeight="1">
      <c r="B801" s="114">
        <v>7430</v>
      </c>
      <c r="C801" s="105" t="s">
        <v>790</v>
      </c>
      <c r="D801" s="89">
        <f t="shared" ref="D801:H801" si="422">D802</f>
        <v>0</v>
      </c>
      <c r="E801" s="89">
        <f t="shared" si="422"/>
        <v>0</v>
      </c>
      <c r="F801" s="89">
        <f t="shared" si="422"/>
        <v>0</v>
      </c>
      <c r="G801" s="89">
        <f t="shared" si="422"/>
        <v>0</v>
      </c>
      <c r="H801" s="316">
        <f t="shared" si="422"/>
        <v>0</v>
      </c>
    </row>
    <row r="802" spans="2:8" ht="27" customHeight="1">
      <c r="B802" s="115">
        <v>7431</v>
      </c>
      <c r="C802" s="110" t="s">
        <v>790</v>
      </c>
      <c r="D802" s="94"/>
      <c r="E802" s="94"/>
      <c r="F802" s="94"/>
      <c r="G802" s="94"/>
      <c r="H802" s="317"/>
    </row>
    <row r="803" spans="2:8" ht="27" customHeight="1">
      <c r="B803" s="114">
        <v>7440</v>
      </c>
      <c r="C803" s="105" t="s">
        <v>791</v>
      </c>
      <c r="D803" s="89">
        <f t="shared" ref="D803:H803" si="423">D804</f>
        <v>0</v>
      </c>
      <c r="E803" s="89">
        <f t="shared" si="423"/>
        <v>0</v>
      </c>
      <c r="F803" s="89">
        <f t="shared" si="423"/>
        <v>0</v>
      </c>
      <c r="G803" s="89">
        <f t="shared" si="423"/>
        <v>0</v>
      </c>
      <c r="H803" s="316">
        <f t="shared" si="423"/>
        <v>0</v>
      </c>
    </row>
    <row r="804" spans="2:8" ht="27" customHeight="1">
      <c r="B804" s="115">
        <v>7441</v>
      </c>
      <c r="C804" s="110" t="s">
        <v>791</v>
      </c>
      <c r="D804" s="94"/>
      <c r="E804" s="94"/>
      <c r="F804" s="94"/>
      <c r="G804" s="94"/>
      <c r="H804" s="317"/>
    </row>
    <row r="805" spans="2:8" ht="27" customHeight="1">
      <c r="B805" s="114">
        <v>7450</v>
      </c>
      <c r="C805" s="105" t="s">
        <v>792</v>
      </c>
      <c r="D805" s="89">
        <f t="shared" ref="D805:H805" si="424">D806</f>
        <v>0</v>
      </c>
      <c r="E805" s="89">
        <f t="shared" si="424"/>
        <v>0</v>
      </c>
      <c r="F805" s="89">
        <f t="shared" si="424"/>
        <v>0</v>
      </c>
      <c r="G805" s="89">
        <f t="shared" si="424"/>
        <v>0</v>
      </c>
      <c r="H805" s="316">
        <f t="shared" si="424"/>
        <v>0</v>
      </c>
    </row>
    <row r="806" spans="2:8" ht="27" customHeight="1">
      <c r="B806" s="115">
        <v>7451</v>
      </c>
      <c r="C806" s="110" t="s">
        <v>792</v>
      </c>
      <c r="D806" s="94"/>
      <c r="E806" s="94"/>
      <c r="F806" s="94"/>
      <c r="G806" s="94"/>
      <c r="H806" s="317"/>
    </row>
    <row r="807" spans="2:8" ht="27" customHeight="1">
      <c r="B807" s="114">
        <v>7460</v>
      </c>
      <c r="C807" s="105" t="s">
        <v>793</v>
      </c>
      <c r="D807" s="89">
        <f t="shared" ref="D807:H807" si="425">D808</f>
        <v>0</v>
      </c>
      <c r="E807" s="89">
        <f t="shared" si="425"/>
        <v>0</v>
      </c>
      <c r="F807" s="89">
        <f t="shared" si="425"/>
        <v>0</v>
      </c>
      <c r="G807" s="89">
        <f t="shared" si="425"/>
        <v>0</v>
      </c>
      <c r="H807" s="316">
        <f t="shared" si="425"/>
        <v>0</v>
      </c>
    </row>
    <row r="808" spans="2:8" ht="27" customHeight="1">
      <c r="B808" s="115">
        <v>7461</v>
      </c>
      <c r="C808" s="110" t="s">
        <v>793</v>
      </c>
      <c r="D808" s="94"/>
      <c r="E808" s="94"/>
      <c r="F808" s="94"/>
      <c r="G808" s="94"/>
      <c r="H808" s="317"/>
    </row>
    <row r="809" spans="2:8" ht="27" customHeight="1">
      <c r="B809" s="114">
        <v>7470</v>
      </c>
      <c r="C809" s="105" t="s">
        <v>794</v>
      </c>
      <c r="D809" s="89">
        <f t="shared" ref="D809:H809" si="426">D810</f>
        <v>0</v>
      </c>
      <c r="E809" s="89">
        <f t="shared" si="426"/>
        <v>0</v>
      </c>
      <c r="F809" s="89">
        <f t="shared" si="426"/>
        <v>0</v>
      </c>
      <c r="G809" s="89">
        <f t="shared" si="426"/>
        <v>0</v>
      </c>
      <c r="H809" s="316">
        <f t="shared" si="426"/>
        <v>0</v>
      </c>
    </row>
    <row r="810" spans="2:8" ht="27" customHeight="1">
      <c r="B810" s="115">
        <v>7471</v>
      </c>
      <c r="C810" s="110" t="s">
        <v>794</v>
      </c>
      <c r="D810" s="94"/>
      <c r="E810" s="94"/>
      <c r="F810" s="94"/>
      <c r="G810" s="94"/>
      <c r="H810" s="317"/>
    </row>
    <row r="811" spans="2:8" ht="27" customHeight="1">
      <c r="B811" s="114">
        <v>7480</v>
      </c>
      <c r="C811" s="105" t="s">
        <v>795</v>
      </c>
      <c r="D811" s="89">
        <f t="shared" ref="D811:H811" si="427">D812</f>
        <v>0</v>
      </c>
      <c r="E811" s="89">
        <f t="shared" si="427"/>
        <v>0</v>
      </c>
      <c r="F811" s="89">
        <f t="shared" si="427"/>
        <v>0</v>
      </c>
      <c r="G811" s="89">
        <f t="shared" si="427"/>
        <v>0</v>
      </c>
      <c r="H811" s="316">
        <f t="shared" si="427"/>
        <v>0</v>
      </c>
    </row>
    <row r="812" spans="2:8" ht="27" customHeight="1">
      <c r="B812" s="115">
        <v>7481</v>
      </c>
      <c r="C812" s="110" t="s">
        <v>795</v>
      </c>
      <c r="D812" s="94"/>
      <c r="E812" s="94"/>
      <c r="F812" s="94"/>
      <c r="G812" s="94"/>
      <c r="H812" s="317"/>
    </row>
    <row r="813" spans="2:8" ht="27" customHeight="1">
      <c r="B813" s="114">
        <v>7490</v>
      </c>
      <c r="C813" s="105" t="s">
        <v>796</v>
      </c>
      <c r="D813" s="89">
        <f t="shared" ref="D813:H813" si="428">D814</f>
        <v>0</v>
      </c>
      <c r="E813" s="89">
        <f t="shared" si="428"/>
        <v>0</v>
      </c>
      <c r="F813" s="89">
        <f t="shared" si="428"/>
        <v>0</v>
      </c>
      <c r="G813" s="89">
        <f t="shared" si="428"/>
        <v>0</v>
      </c>
      <c r="H813" s="316">
        <f t="shared" si="428"/>
        <v>0</v>
      </c>
    </row>
    <row r="814" spans="2:8" ht="27" customHeight="1">
      <c r="B814" s="115">
        <v>7491</v>
      </c>
      <c r="C814" s="110" t="s">
        <v>796</v>
      </c>
      <c r="D814" s="94"/>
      <c r="E814" s="94"/>
      <c r="F814" s="94"/>
      <c r="G814" s="94"/>
      <c r="H814" s="317"/>
    </row>
    <row r="815" spans="2:8" ht="27" customHeight="1">
      <c r="B815" s="114">
        <v>7500</v>
      </c>
      <c r="C815" s="118" t="s">
        <v>797</v>
      </c>
      <c r="D815" s="89">
        <f t="shared" ref="D815" si="429">D816+D818+D820+D822+D824+D826+D828+D830+D832</f>
        <v>0</v>
      </c>
      <c r="E815" s="89">
        <f t="shared" ref="E815:H815" si="430">E816+E818+E820+E822+E824+E826+E828+E830+E832</f>
        <v>0</v>
      </c>
      <c r="F815" s="89">
        <f t="shared" si="430"/>
        <v>0</v>
      </c>
      <c r="G815" s="89">
        <f t="shared" si="430"/>
        <v>0</v>
      </c>
      <c r="H815" s="316">
        <f t="shared" si="430"/>
        <v>0</v>
      </c>
    </row>
    <row r="816" spans="2:8" ht="27" customHeight="1">
      <c r="B816" s="114">
        <v>7510</v>
      </c>
      <c r="C816" s="119" t="s">
        <v>798</v>
      </c>
      <c r="D816" s="89">
        <f t="shared" ref="D816:H816" si="431">D817</f>
        <v>0</v>
      </c>
      <c r="E816" s="89">
        <f t="shared" si="431"/>
        <v>0</v>
      </c>
      <c r="F816" s="89">
        <f t="shared" si="431"/>
        <v>0</v>
      </c>
      <c r="G816" s="89">
        <f t="shared" si="431"/>
        <v>0</v>
      </c>
      <c r="H816" s="316">
        <f t="shared" si="431"/>
        <v>0</v>
      </c>
    </row>
    <row r="817" spans="2:8" ht="27" customHeight="1">
      <c r="B817" s="115">
        <v>7511</v>
      </c>
      <c r="C817" s="116" t="s">
        <v>798</v>
      </c>
      <c r="D817" s="94"/>
      <c r="E817" s="94"/>
      <c r="F817" s="94"/>
      <c r="G817" s="94"/>
      <c r="H817" s="317"/>
    </row>
    <row r="818" spans="2:8" ht="27" customHeight="1">
      <c r="B818" s="114">
        <v>7520</v>
      </c>
      <c r="C818" s="119" t="s">
        <v>799</v>
      </c>
      <c r="D818" s="89">
        <f t="shared" ref="D818:H818" si="432">D819</f>
        <v>0</v>
      </c>
      <c r="E818" s="89">
        <f t="shared" si="432"/>
        <v>0</v>
      </c>
      <c r="F818" s="89">
        <f t="shared" si="432"/>
        <v>0</v>
      </c>
      <c r="G818" s="89">
        <f t="shared" si="432"/>
        <v>0</v>
      </c>
      <c r="H818" s="316">
        <f t="shared" si="432"/>
        <v>0</v>
      </c>
    </row>
    <row r="819" spans="2:8" ht="27" customHeight="1">
      <c r="B819" s="115">
        <v>7521</v>
      </c>
      <c r="C819" s="110" t="s">
        <v>800</v>
      </c>
      <c r="D819" s="94"/>
      <c r="E819" s="94"/>
      <c r="F819" s="94"/>
      <c r="G819" s="94"/>
      <c r="H819" s="317"/>
    </row>
    <row r="820" spans="2:8" ht="27" customHeight="1">
      <c r="B820" s="114">
        <v>7530</v>
      </c>
      <c r="C820" s="105" t="s">
        <v>801</v>
      </c>
      <c r="D820" s="89">
        <f t="shared" ref="D820:H820" si="433">D821</f>
        <v>0</v>
      </c>
      <c r="E820" s="89">
        <f t="shared" si="433"/>
        <v>0</v>
      </c>
      <c r="F820" s="89">
        <f t="shared" si="433"/>
        <v>0</v>
      </c>
      <c r="G820" s="89">
        <f t="shared" si="433"/>
        <v>0</v>
      </c>
      <c r="H820" s="316">
        <f t="shared" si="433"/>
        <v>0</v>
      </c>
    </row>
    <row r="821" spans="2:8" ht="27" customHeight="1">
      <c r="B821" s="115">
        <v>7531</v>
      </c>
      <c r="C821" s="110" t="s">
        <v>801</v>
      </c>
      <c r="D821" s="94"/>
      <c r="E821" s="94"/>
      <c r="F821" s="94"/>
      <c r="G821" s="94"/>
      <c r="H821" s="317"/>
    </row>
    <row r="822" spans="2:8" ht="27" customHeight="1">
      <c r="B822" s="114">
        <v>7540</v>
      </c>
      <c r="C822" s="105" t="s">
        <v>802</v>
      </c>
      <c r="D822" s="89">
        <f t="shared" ref="D822:H822" si="434">D823</f>
        <v>0</v>
      </c>
      <c r="E822" s="89">
        <f t="shared" si="434"/>
        <v>0</v>
      </c>
      <c r="F822" s="89">
        <f t="shared" si="434"/>
        <v>0</v>
      </c>
      <c r="G822" s="89">
        <f t="shared" si="434"/>
        <v>0</v>
      </c>
      <c r="H822" s="316">
        <f t="shared" si="434"/>
        <v>0</v>
      </c>
    </row>
    <row r="823" spans="2:8" ht="27" customHeight="1">
      <c r="B823" s="115">
        <v>7541</v>
      </c>
      <c r="C823" s="110" t="s">
        <v>802</v>
      </c>
      <c r="D823" s="94"/>
      <c r="E823" s="94"/>
      <c r="F823" s="94"/>
      <c r="G823" s="94"/>
      <c r="H823" s="317"/>
    </row>
    <row r="824" spans="2:8" ht="27" customHeight="1">
      <c r="B824" s="114">
        <v>7550</v>
      </c>
      <c r="C824" s="105" t="s">
        <v>803</v>
      </c>
      <c r="D824" s="89">
        <f t="shared" ref="D824:H824" si="435">D825</f>
        <v>0</v>
      </c>
      <c r="E824" s="89">
        <f t="shared" si="435"/>
        <v>0</v>
      </c>
      <c r="F824" s="89">
        <f t="shared" si="435"/>
        <v>0</v>
      </c>
      <c r="G824" s="89">
        <f t="shared" si="435"/>
        <v>0</v>
      </c>
      <c r="H824" s="316">
        <f t="shared" si="435"/>
        <v>0</v>
      </c>
    </row>
    <row r="825" spans="2:8" ht="27" customHeight="1">
      <c r="B825" s="115">
        <v>7551</v>
      </c>
      <c r="C825" s="110" t="s">
        <v>803</v>
      </c>
      <c r="D825" s="94"/>
      <c r="E825" s="94"/>
      <c r="F825" s="94"/>
      <c r="G825" s="94"/>
      <c r="H825" s="317"/>
    </row>
    <row r="826" spans="2:8" ht="27" customHeight="1">
      <c r="B826" s="114">
        <v>7560</v>
      </c>
      <c r="C826" s="105" t="s">
        <v>804</v>
      </c>
      <c r="D826" s="89">
        <f t="shared" ref="D826:H826" si="436">D827</f>
        <v>0</v>
      </c>
      <c r="E826" s="89">
        <f t="shared" si="436"/>
        <v>0</v>
      </c>
      <c r="F826" s="89">
        <f t="shared" si="436"/>
        <v>0</v>
      </c>
      <c r="G826" s="89">
        <f t="shared" si="436"/>
        <v>0</v>
      </c>
      <c r="H826" s="316">
        <f t="shared" si="436"/>
        <v>0</v>
      </c>
    </row>
    <row r="827" spans="2:8" ht="27" customHeight="1">
      <c r="B827" s="115">
        <v>7561</v>
      </c>
      <c r="C827" s="110" t="s">
        <v>804</v>
      </c>
      <c r="D827" s="94"/>
      <c r="E827" s="94"/>
      <c r="F827" s="94"/>
      <c r="G827" s="94"/>
      <c r="H827" s="317"/>
    </row>
    <row r="828" spans="2:8" ht="27" customHeight="1">
      <c r="B828" s="114">
        <v>7570</v>
      </c>
      <c r="C828" s="105" t="s">
        <v>805</v>
      </c>
      <c r="D828" s="89">
        <f t="shared" ref="D828:H828" si="437">D829</f>
        <v>0</v>
      </c>
      <c r="E828" s="89">
        <f t="shared" si="437"/>
        <v>0</v>
      </c>
      <c r="F828" s="89">
        <f t="shared" si="437"/>
        <v>0</v>
      </c>
      <c r="G828" s="89">
        <f t="shared" si="437"/>
        <v>0</v>
      </c>
      <c r="H828" s="316">
        <f t="shared" si="437"/>
        <v>0</v>
      </c>
    </row>
    <row r="829" spans="2:8" ht="27" customHeight="1">
      <c r="B829" s="115">
        <v>7571</v>
      </c>
      <c r="C829" s="110" t="s">
        <v>805</v>
      </c>
      <c r="D829" s="94"/>
      <c r="E829" s="94"/>
      <c r="F829" s="94"/>
      <c r="G829" s="94"/>
      <c r="H829" s="317"/>
    </row>
    <row r="830" spans="2:8" ht="27" customHeight="1">
      <c r="B830" s="114">
        <v>7580</v>
      </c>
      <c r="C830" s="105" t="s">
        <v>806</v>
      </c>
      <c r="D830" s="89">
        <f t="shared" ref="D830:H830" si="438">D831</f>
        <v>0</v>
      </c>
      <c r="E830" s="89">
        <f t="shared" si="438"/>
        <v>0</v>
      </c>
      <c r="F830" s="89">
        <f t="shared" si="438"/>
        <v>0</v>
      </c>
      <c r="G830" s="89">
        <f t="shared" si="438"/>
        <v>0</v>
      </c>
      <c r="H830" s="316">
        <f t="shared" si="438"/>
        <v>0</v>
      </c>
    </row>
    <row r="831" spans="2:8" ht="27" customHeight="1">
      <c r="B831" s="115">
        <v>7581</v>
      </c>
      <c r="C831" s="110" t="s">
        <v>806</v>
      </c>
      <c r="D831" s="94"/>
      <c r="E831" s="94"/>
      <c r="F831" s="94"/>
      <c r="G831" s="94"/>
      <c r="H831" s="317"/>
    </row>
    <row r="832" spans="2:8" ht="27" customHeight="1">
      <c r="B832" s="114">
        <v>7590</v>
      </c>
      <c r="C832" s="105" t="s">
        <v>807</v>
      </c>
      <c r="D832" s="89">
        <f t="shared" ref="D832:H832" si="439">D833</f>
        <v>0</v>
      </c>
      <c r="E832" s="89">
        <f t="shared" si="439"/>
        <v>0</v>
      </c>
      <c r="F832" s="89">
        <f t="shared" si="439"/>
        <v>0</v>
      </c>
      <c r="G832" s="89">
        <f t="shared" si="439"/>
        <v>0</v>
      </c>
      <c r="H832" s="316">
        <f t="shared" si="439"/>
        <v>0</v>
      </c>
    </row>
    <row r="833" spans="2:8" ht="27" customHeight="1">
      <c r="B833" s="115">
        <v>7591</v>
      </c>
      <c r="C833" s="110" t="s">
        <v>807</v>
      </c>
      <c r="D833" s="94"/>
      <c r="E833" s="94"/>
      <c r="F833" s="94"/>
      <c r="G833" s="94"/>
      <c r="H833" s="317"/>
    </row>
    <row r="834" spans="2:8" ht="27" customHeight="1">
      <c r="B834" s="114">
        <v>7600</v>
      </c>
      <c r="C834" s="107" t="s">
        <v>808</v>
      </c>
      <c r="D834" s="89">
        <f t="shared" ref="D834" si="440">D835+D837</f>
        <v>0</v>
      </c>
      <c r="E834" s="89">
        <f t="shared" ref="E834:H834" si="441">E835+E837</f>
        <v>0</v>
      </c>
      <c r="F834" s="89">
        <f t="shared" si="441"/>
        <v>0</v>
      </c>
      <c r="G834" s="89">
        <f t="shared" si="441"/>
        <v>0</v>
      </c>
      <c r="H834" s="316">
        <f t="shared" si="441"/>
        <v>0</v>
      </c>
    </row>
    <row r="835" spans="2:8" ht="27" customHeight="1">
      <c r="B835" s="114">
        <v>7610</v>
      </c>
      <c r="C835" s="105" t="s">
        <v>809</v>
      </c>
      <c r="D835" s="89">
        <f t="shared" ref="D835:H835" si="442">D836</f>
        <v>0</v>
      </c>
      <c r="E835" s="89">
        <f t="shared" si="442"/>
        <v>0</v>
      </c>
      <c r="F835" s="89">
        <f t="shared" si="442"/>
        <v>0</v>
      </c>
      <c r="G835" s="89">
        <f t="shared" si="442"/>
        <v>0</v>
      </c>
      <c r="H835" s="316">
        <f t="shared" si="442"/>
        <v>0</v>
      </c>
    </row>
    <row r="836" spans="2:8" ht="27" customHeight="1">
      <c r="B836" s="115">
        <v>7611</v>
      </c>
      <c r="C836" s="110" t="s">
        <v>809</v>
      </c>
      <c r="D836" s="94"/>
      <c r="E836" s="94"/>
      <c r="F836" s="94"/>
      <c r="G836" s="94"/>
      <c r="H836" s="317"/>
    </row>
    <row r="837" spans="2:8" ht="27" customHeight="1">
      <c r="B837" s="114">
        <v>7620</v>
      </c>
      <c r="C837" s="105" t="s">
        <v>810</v>
      </c>
      <c r="D837" s="89">
        <f t="shared" ref="D837:H837" si="443">D838</f>
        <v>0</v>
      </c>
      <c r="E837" s="89">
        <f t="shared" si="443"/>
        <v>0</v>
      </c>
      <c r="F837" s="89">
        <f t="shared" si="443"/>
        <v>0</v>
      </c>
      <c r="G837" s="89">
        <f t="shared" si="443"/>
        <v>0</v>
      </c>
      <c r="H837" s="316">
        <f t="shared" si="443"/>
        <v>0</v>
      </c>
    </row>
    <row r="838" spans="2:8" ht="27" customHeight="1">
      <c r="B838" s="115">
        <v>7621</v>
      </c>
      <c r="C838" s="110" t="s">
        <v>810</v>
      </c>
      <c r="D838" s="94"/>
      <c r="E838" s="94"/>
      <c r="F838" s="94"/>
      <c r="G838" s="94"/>
      <c r="H838" s="317"/>
    </row>
    <row r="839" spans="2:8" ht="27" customHeight="1">
      <c r="B839" s="114">
        <v>7900</v>
      </c>
      <c r="C839" s="99" t="s">
        <v>811</v>
      </c>
      <c r="D839" s="89">
        <f t="shared" ref="D839" si="444">D840+D842+D844</f>
        <v>0</v>
      </c>
      <c r="E839" s="89">
        <f t="shared" ref="E839:H839" si="445">E840+E842+E844</f>
        <v>0</v>
      </c>
      <c r="F839" s="89">
        <f t="shared" si="445"/>
        <v>0</v>
      </c>
      <c r="G839" s="89">
        <f t="shared" si="445"/>
        <v>0</v>
      </c>
      <c r="H839" s="316">
        <f t="shared" si="445"/>
        <v>0</v>
      </c>
    </row>
    <row r="840" spans="2:8" ht="27" customHeight="1">
      <c r="B840" s="114">
        <v>7910</v>
      </c>
      <c r="C840" s="105" t="s">
        <v>812</v>
      </c>
      <c r="D840" s="89">
        <f t="shared" ref="D840:H840" si="446">D841</f>
        <v>0</v>
      </c>
      <c r="E840" s="89">
        <f t="shared" si="446"/>
        <v>0</v>
      </c>
      <c r="F840" s="89">
        <f t="shared" si="446"/>
        <v>0</v>
      </c>
      <c r="G840" s="89">
        <f t="shared" si="446"/>
        <v>0</v>
      </c>
      <c r="H840" s="316">
        <f t="shared" si="446"/>
        <v>0</v>
      </c>
    </row>
    <row r="841" spans="2:8" ht="27" customHeight="1">
      <c r="B841" s="115">
        <v>7911</v>
      </c>
      <c r="C841" s="110" t="s">
        <v>812</v>
      </c>
      <c r="D841" s="94"/>
      <c r="E841" s="94"/>
      <c r="F841" s="94"/>
      <c r="G841" s="94"/>
      <c r="H841" s="317"/>
    </row>
    <row r="842" spans="2:8" ht="27" customHeight="1">
      <c r="B842" s="114">
        <v>7920</v>
      </c>
      <c r="C842" s="105" t="s">
        <v>813</v>
      </c>
      <c r="D842" s="89">
        <f>+D843</f>
        <v>0</v>
      </c>
      <c r="E842" s="89">
        <f t="shared" ref="E842:H842" si="447">+E843</f>
        <v>0</v>
      </c>
      <c r="F842" s="89">
        <f t="shared" si="447"/>
        <v>0</v>
      </c>
      <c r="G842" s="89">
        <f t="shared" si="447"/>
        <v>0</v>
      </c>
      <c r="H842" s="316">
        <f t="shared" si="447"/>
        <v>0</v>
      </c>
    </row>
    <row r="843" spans="2:8" ht="27" customHeight="1">
      <c r="B843" s="115">
        <v>7921</v>
      </c>
      <c r="C843" s="110" t="s">
        <v>813</v>
      </c>
      <c r="D843" s="94"/>
      <c r="E843" s="94"/>
      <c r="F843" s="94"/>
      <c r="G843" s="94"/>
      <c r="H843" s="317"/>
    </row>
    <row r="844" spans="2:8" ht="27" customHeight="1">
      <c r="B844" s="114">
        <v>7990</v>
      </c>
      <c r="C844" s="105" t="s">
        <v>814</v>
      </c>
      <c r="D844" s="89">
        <f t="shared" ref="D844:H844" si="448">D845</f>
        <v>0</v>
      </c>
      <c r="E844" s="89">
        <f t="shared" si="448"/>
        <v>0</v>
      </c>
      <c r="F844" s="89">
        <f t="shared" si="448"/>
        <v>0</v>
      </c>
      <c r="G844" s="89">
        <f t="shared" si="448"/>
        <v>0</v>
      </c>
      <c r="H844" s="316">
        <f t="shared" si="448"/>
        <v>0</v>
      </c>
    </row>
    <row r="845" spans="2:8" ht="27" customHeight="1">
      <c r="B845" s="115">
        <v>7991</v>
      </c>
      <c r="C845" s="110" t="s">
        <v>814</v>
      </c>
      <c r="D845" s="94"/>
      <c r="E845" s="94"/>
      <c r="F845" s="94"/>
      <c r="G845" s="94"/>
      <c r="H845" s="317"/>
    </row>
    <row r="846" spans="2:8" ht="27" customHeight="1">
      <c r="B846" s="87" t="s">
        <v>1109</v>
      </c>
      <c r="C846" s="104"/>
      <c r="D846" s="89">
        <f t="shared" ref="D846" si="449">D753+D762+D781+D796+D815+D834+D839</f>
        <v>0</v>
      </c>
      <c r="E846" s="89">
        <f t="shared" ref="E846:H846" si="450">E753+E762+E781+E796+E815+E834+E839</f>
        <v>0</v>
      </c>
      <c r="F846" s="89">
        <f t="shared" si="450"/>
        <v>0</v>
      </c>
      <c r="G846" s="89">
        <f t="shared" si="450"/>
        <v>0</v>
      </c>
      <c r="H846" s="316">
        <f t="shared" si="450"/>
        <v>0</v>
      </c>
    </row>
    <row r="847" spans="2:8" ht="27" customHeight="1">
      <c r="B847" s="114">
        <v>8000</v>
      </c>
      <c r="C847" s="99" t="s">
        <v>2</v>
      </c>
      <c r="D847" s="89">
        <f>D848+D862+D874</f>
        <v>0</v>
      </c>
      <c r="E847" s="89">
        <f t="shared" ref="E847:H847" si="451">E848+E862+E874</f>
        <v>0</v>
      </c>
      <c r="F847" s="89">
        <f t="shared" si="451"/>
        <v>0</v>
      </c>
      <c r="G847" s="89">
        <f t="shared" si="451"/>
        <v>0</v>
      </c>
      <c r="H847" s="316">
        <f t="shared" si="451"/>
        <v>0</v>
      </c>
    </row>
    <row r="848" spans="2:8" ht="27" customHeight="1">
      <c r="B848" s="114">
        <v>8100</v>
      </c>
      <c r="C848" s="99" t="s">
        <v>24</v>
      </c>
      <c r="D848" s="89">
        <f t="shared" ref="D848" si="452">D849+D851+D853+D856+D858+D860</f>
        <v>0</v>
      </c>
      <c r="E848" s="89">
        <f t="shared" ref="E848:H848" si="453">E849+E851+E853+E856+E858+E860</f>
        <v>0</v>
      </c>
      <c r="F848" s="89">
        <f t="shared" si="453"/>
        <v>0</v>
      </c>
      <c r="G848" s="89">
        <f t="shared" si="453"/>
        <v>0</v>
      </c>
      <c r="H848" s="316">
        <f t="shared" si="453"/>
        <v>0</v>
      </c>
    </row>
    <row r="849" spans="1:8" ht="27" customHeight="1">
      <c r="B849" s="114">
        <v>8110</v>
      </c>
      <c r="C849" s="105" t="s">
        <v>155</v>
      </c>
      <c r="D849" s="89">
        <f t="shared" ref="D849:H849" si="454">D850</f>
        <v>0</v>
      </c>
      <c r="E849" s="89">
        <f t="shared" si="454"/>
        <v>0</v>
      </c>
      <c r="F849" s="89">
        <f t="shared" si="454"/>
        <v>0</v>
      </c>
      <c r="G849" s="89">
        <f t="shared" si="454"/>
        <v>0</v>
      </c>
      <c r="H849" s="316">
        <f t="shared" si="454"/>
        <v>0</v>
      </c>
    </row>
    <row r="850" spans="1:8" ht="27" customHeight="1">
      <c r="B850" s="115">
        <v>8111</v>
      </c>
      <c r="C850" s="110" t="s">
        <v>155</v>
      </c>
      <c r="D850" s="94"/>
      <c r="E850" s="94"/>
      <c r="F850" s="94"/>
      <c r="G850" s="94"/>
      <c r="H850" s="317"/>
    </row>
    <row r="851" spans="1:8" ht="27" customHeight="1">
      <c r="B851" s="114">
        <v>8120</v>
      </c>
      <c r="C851" s="105" t="s">
        <v>815</v>
      </c>
      <c r="D851" s="89">
        <f t="shared" ref="D851:H851" si="455">D852</f>
        <v>0</v>
      </c>
      <c r="E851" s="89">
        <f t="shared" si="455"/>
        <v>0</v>
      </c>
      <c r="F851" s="89">
        <f t="shared" si="455"/>
        <v>0</v>
      </c>
      <c r="G851" s="89">
        <f t="shared" si="455"/>
        <v>0</v>
      </c>
      <c r="H851" s="316">
        <f t="shared" si="455"/>
        <v>0</v>
      </c>
    </row>
    <row r="852" spans="1:8" ht="27" customHeight="1">
      <c r="B852" s="115">
        <v>8121</v>
      </c>
      <c r="C852" s="110" t="s">
        <v>815</v>
      </c>
      <c r="D852" s="94"/>
      <c r="E852" s="94"/>
      <c r="F852" s="94"/>
      <c r="G852" s="94"/>
      <c r="H852" s="317"/>
    </row>
    <row r="853" spans="1:8" ht="27" customHeight="1">
      <c r="B853" s="114">
        <v>8130</v>
      </c>
      <c r="C853" s="105" t="s">
        <v>816</v>
      </c>
      <c r="D853" s="89">
        <f t="shared" ref="D853" si="456">D854+D855</f>
        <v>0</v>
      </c>
      <c r="E853" s="89">
        <f t="shared" ref="E853:H853" si="457">E854+E855</f>
        <v>0</v>
      </c>
      <c r="F853" s="89">
        <f t="shared" si="457"/>
        <v>0</v>
      </c>
      <c r="G853" s="89">
        <f t="shared" si="457"/>
        <v>0</v>
      </c>
      <c r="H853" s="316">
        <f t="shared" si="457"/>
        <v>0</v>
      </c>
    </row>
    <row r="854" spans="1:8" ht="27" customHeight="1">
      <c r="A854" s="100"/>
      <c r="B854" s="115">
        <v>8131</v>
      </c>
      <c r="C854" s="110" t="s">
        <v>817</v>
      </c>
      <c r="D854" s="94"/>
      <c r="E854" s="94"/>
      <c r="F854" s="94"/>
      <c r="G854" s="94"/>
      <c r="H854" s="317"/>
    </row>
    <row r="855" spans="1:8" ht="27" customHeight="1">
      <c r="B855" s="115">
        <v>8132</v>
      </c>
      <c r="C855" s="110" t="s">
        <v>818</v>
      </c>
      <c r="D855" s="94"/>
      <c r="E855" s="94"/>
      <c r="F855" s="94"/>
      <c r="G855" s="94"/>
      <c r="H855" s="317"/>
    </row>
    <row r="856" spans="1:8" ht="27" customHeight="1">
      <c r="B856" s="114">
        <v>8140</v>
      </c>
      <c r="C856" s="105" t="s">
        <v>819</v>
      </c>
      <c r="D856" s="89">
        <f t="shared" ref="D856:H856" si="458">D857</f>
        <v>0</v>
      </c>
      <c r="E856" s="89">
        <f t="shared" si="458"/>
        <v>0</v>
      </c>
      <c r="F856" s="89">
        <f t="shared" si="458"/>
        <v>0</v>
      </c>
      <c r="G856" s="89">
        <f t="shared" si="458"/>
        <v>0</v>
      </c>
      <c r="H856" s="316">
        <f t="shared" si="458"/>
        <v>0</v>
      </c>
    </row>
    <row r="857" spans="1:8" ht="27" customHeight="1">
      <c r="B857" s="120">
        <v>8141</v>
      </c>
      <c r="C857" s="110" t="s">
        <v>819</v>
      </c>
      <c r="D857" s="94"/>
      <c r="E857" s="94"/>
      <c r="F857" s="94"/>
      <c r="G857" s="94"/>
      <c r="H857" s="317"/>
    </row>
    <row r="858" spans="1:8" ht="27" customHeight="1">
      <c r="B858" s="114">
        <v>8150</v>
      </c>
      <c r="C858" s="105" t="s">
        <v>820</v>
      </c>
      <c r="D858" s="89">
        <f t="shared" ref="D858:H858" si="459">D859</f>
        <v>0</v>
      </c>
      <c r="E858" s="89">
        <f t="shared" si="459"/>
        <v>0</v>
      </c>
      <c r="F858" s="89">
        <f t="shared" si="459"/>
        <v>0</v>
      </c>
      <c r="G858" s="89">
        <f t="shared" si="459"/>
        <v>0</v>
      </c>
      <c r="H858" s="316">
        <f t="shared" si="459"/>
        <v>0</v>
      </c>
    </row>
    <row r="859" spans="1:8" ht="27" customHeight="1">
      <c r="B859" s="115">
        <v>8151</v>
      </c>
      <c r="C859" s="110" t="s">
        <v>820</v>
      </c>
      <c r="D859" s="94"/>
      <c r="E859" s="94"/>
      <c r="F859" s="94"/>
      <c r="G859" s="94"/>
      <c r="H859" s="317"/>
    </row>
    <row r="860" spans="1:8" ht="27" customHeight="1">
      <c r="B860" s="114">
        <v>8160</v>
      </c>
      <c r="C860" s="105" t="s">
        <v>821</v>
      </c>
      <c r="D860" s="89">
        <f t="shared" ref="D860:H860" si="460">D861</f>
        <v>0</v>
      </c>
      <c r="E860" s="89">
        <f t="shared" si="460"/>
        <v>0</v>
      </c>
      <c r="F860" s="89">
        <f t="shared" si="460"/>
        <v>0</v>
      </c>
      <c r="G860" s="89">
        <f t="shared" si="460"/>
        <v>0</v>
      </c>
      <c r="H860" s="316">
        <f t="shared" si="460"/>
        <v>0</v>
      </c>
    </row>
    <row r="861" spans="1:8" ht="27" customHeight="1">
      <c r="B861" s="115">
        <v>8161</v>
      </c>
      <c r="C861" s="110" t="s">
        <v>821</v>
      </c>
      <c r="D861" s="94"/>
      <c r="E861" s="94"/>
      <c r="F861" s="94"/>
      <c r="G861" s="94"/>
      <c r="H861" s="317"/>
    </row>
    <row r="862" spans="1:8" ht="27" customHeight="1">
      <c r="B862" s="114">
        <v>8300</v>
      </c>
      <c r="C862" s="118" t="s">
        <v>25</v>
      </c>
      <c r="D862" s="89">
        <f t="shared" ref="D862" si="461">D863+D865+D867+D870+D872</f>
        <v>0</v>
      </c>
      <c r="E862" s="89">
        <f t="shared" ref="E862:H862" si="462">E863+E865+E867+E870+E872</f>
        <v>0</v>
      </c>
      <c r="F862" s="89">
        <f t="shared" si="462"/>
        <v>0</v>
      </c>
      <c r="G862" s="89">
        <f t="shared" si="462"/>
        <v>0</v>
      </c>
      <c r="H862" s="316">
        <f t="shared" si="462"/>
        <v>0</v>
      </c>
    </row>
    <row r="863" spans="1:8" ht="27" customHeight="1">
      <c r="B863" s="114">
        <v>8310</v>
      </c>
      <c r="C863" s="105" t="s">
        <v>822</v>
      </c>
      <c r="D863" s="89">
        <f t="shared" ref="D863:H863" si="463">D864</f>
        <v>0</v>
      </c>
      <c r="E863" s="89">
        <f t="shared" si="463"/>
        <v>0</v>
      </c>
      <c r="F863" s="89">
        <f t="shared" si="463"/>
        <v>0</v>
      </c>
      <c r="G863" s="89">
        <f t="shared" si="463"/>
        <v>0</v>
      </c>
      <c r="H863" s="316">
        <f t="shared" si="463"/>
        <v>0</v>
      </c>
    </row>
    <row r="864" spans="1:8" ht="27" customHeight="1">
      <c r="B864" s="115">
        <v>8311</v>
      </c>
      <c r="C864" s="110" t="s">
        <v>822</v>
      </c>
      <c r="D864" s="94"/>
      <c r="E864" s="94"/>
      <c r="F864" s="94"/>
      <c r="G864" s="94"/>
      <c r="H864" s="317"/>
    </row>
    <row r="865" spans="2:8" ht="27" customHeight="1">
      <c r="B865" s="114">
        <v>8320</v>
      </c>
      <c r="C865" s="105" t="s">
        <v>823</v>
      </c>
      <c r="D865" s="89">
        <f t="shared" ref="D865:H865" si="464">D866</f>
        <v>0</v>
      </c>
      <c r="E865" s="89">
        <f t="shared" si="464"/>
        <v>0</v>
      </c>
      <c r="F865" s="89">
        <f t="shared" si="464"/>
        <v>0</v>
      </c>
      <c r="G865" s="89">
        <f t="shared" si="464"/>
        <v>0</v>
      </c>
      <c r="H865" s="316">
        <f t="shared" si="464"/>
        <v>0</v>
      </c>
    </row>
    <row r="866" spans="2:8" ht="27" customHeight="1">
      <c r="B866" s="115">
        <v>8321</v>
      </c>
      <c r="C866" s="110" t="s">
        <v>823</v>
      </c>
      <c r="D866" s="94"/>
      <c r="E866" s="94"/>
      <c r="F866" s="94"/>
      <c r="G866" s="94"/>
      <c r="H866" s="317"/>
    </row>
    <row r="867" spans="2:8" ht="27" customHeight="1">
      <c r="B867" s="114">
        <v>8330</v>
      </c>
      <c r="C867" s="105" t="s">
        <v>824</v>
      </c>
      <c r="D867" s="89">
        <f t="shared" ref="D867" si="465">D868+D869</f>
        <v>0</v>
      </c>
      <c r="E867" s="89">
        <f t="shared" ref="E867:H867" si="466">E868+E869</f>
        <v>0</v>
      </c>
      <c r="F867" s="89">
        <f t="shared" si="466"/>
        <v>0</v>
      </c>
      <c r="G867" s="89">
        <f t="shared" si="466"/>
        <v>0</v>
      </c>
      <c r="H867" s="316">
        <f t="shared" si="466"/>
        <v>0</v>
      </c>
    </row>
    <row r="868" spans="2:8" ht="27" customHeight="1">
      <c r="B868" s="115">
        <v>8331</v>
      </c>
      <c r="C868" s="110" t="s">
        <v>825</v>
      </c>
      <c r="D868" s="94"/>
      <c r="E868" s="94"/>
      <c r="F868" s="94"/>
      <c r="G868" s="94"/>
      <c r="H868" s="317"/>
    </row>
    <row r="869" spans="2:8" ht="27" customHeight="1">
      <c r="B869" s="115">
        <v>8332</v>
      </c>
      <c r="C869" s="93" t="s">
        <v>826</v>
      </c>
      <c r="D869" s="94"/>
      <c r="E869" s="94"/>
      <c r="F869" s="94"/>
      <c r="G869" s="94"/>
      <c r="H869" s="317"/>
    </row>
    <row r="870" spans="2:8" ht="27" customHeight="1">
      <c r="B870" s="114">
        <v>8340</v>
      </c>
      <c r="C870" s="105" t="s">
        <v>827</v>
      </c>
      <c r="D870" s="89">
        <f t="shared" ref="D870:H870" si="467">D871</f>
        <v>0</v>
      </c>
      <c r="E870" s="89">
        <f t="shared" si="467"/>
        <v>0</v>
      </c>
      <c r="F870" s="89">
        <f t="shared" si="467"/>
        <v>0</v>
      </c>
      <c r="G870" s="89">
        <f t="shared" si="467"/>
        <v>0</v>
      </c>
      <c r="H870" s="316">
        <f t="shared" si="467"/>
        <v>0</v>
      </c>
    </row>
    <row r="871" spans="2:8" ht="27" customHeight="1">
      <c r="B871" s="115">
        <v>8341</v>
      </c>
      <c r="C871" s="110" t="s">
        <v>827</v>
      </c>
      <c r="D871" s="94"/>
      <c r="E871" s="94"/>
      <c r="F871" s="94"/>
      <c r="G871" s="94"/>
      <c r="H871" s="317"/>
    </row>
    <row r="872" spans="2:8" ht="27" customHeight="1">
      <c r="B872" s="114">
        <v>8350</v>
      </c>
      <c r="C872" s="105" t="s">
        <v>828</v>
      </c>
      <c r="D872" s="89">
        <f t="shared" ref="D872:H872" si="468">D873</f>
        <v>0</v>
      </c>
      <c r="E872" s="89">
        <f t="shared" si="468"/>
        <v>0</v>
      </c>
      <c r="F872" s="89">
        <f t="shared" si="468"/>
        <v>0</v>
      </c>
      <c r="G872" s="89">
        <f t="shared" si="468"/>
        <v>0</v>
      </c>
      <c r="H872" s="316">
        <f t="shared" si="468"/>
        <v>0</v>
      </c>
    </row>
    <row r="873" spans="2:8" ht="27" customHeight="1">
      <c r="B873" s="115">
        <v>8351</v>
      </c>
      <c r="C873" s="110" t="s">
        <v>828</v>
      </c>
      <c r="D873" s="94"/>
      <c r="E873" s="94"/>
      <c r="F873" s="94"/>
      <c r="G873" s="94"/>
      <c r="H873" s="317"/>
    </row>
    <row r="874" spans="2:8" ht="27" customHeight="1">
      <c r="B874" s="114">
        <v>8500</v>
      </c>
      <c r="C874" s="117" t="s">
        <v>26</v>
      </c>
      <c r="D874" s="89">
        <f t="shared" ref="D874" si="469">D875+D877+D879</f>
        <v>0</v>
      </c>
      <c r="E874" s="89">
        <f t="shared" ref="E874:H874" si="470">E875+E877+E879</f>
        <v>0</v>
      </c>
      <c r="F874" s="89">
        <f t="shared" si="470"/>
        <v>0</v>
      </c>
      <c r="G874" s="89">
        <f t="shared" si="470"/>
        <v>0</v>
      </c>
      <c r="H874" s="316">
        <f t="shared" si="470"/>
        <v>0</v>
      </c>
    </row>
    <row r="875" spans="2:8" ht="27" customHeight="1">
      <c r="B875" s="114">
        <v>8510</v>
      </c>
      <c r="C875" s="118" t="s">
        <v>829</v>
      </c>
      <c r="D875" s="89">
        <f t="shared" ref="D875:H875" si="471">D876</f>
        <v>0</v>
      </c>
      <c r="E875" s="89">
        <f t="shared" si="471"/>
        <v>0</v>
      </c>
      <c r="F875" s="89">
        <f t="shared" si="471"/>
        <v>0</v>
      </c>
      <c r="G875" s="89">
        <f t="shared" si="471"/>
        <v>0</v>
      </c>
      <c r="H875" s="316">
        <f t="shared" si="471"/>
        <v>0</v>
      </c>
    </row>
    <row r="876" spans="2:8" ht="27" customHeight="1">
      <c r="B876" s="115">
        <v>8511</v>
      </c>
      <c r="C876" s="110" t="s">
        <v>829</v>
      </c>
      <c r="D876" s="94"/>
      <c r="E876" s="94"/>
      <c r="F876" s="94"/>
      <c r="G876" s="94"/>
      <c r="H876" s="317"/>
    </row>
    <row r="877" spans="2:8" ht="27" customHeight="1">
      <c r="B877" s="114">
        <v>8520</v>
      </c>
      <c r="C877" s="105" t="s">
        <v>830</v>
      </c>
      <c r="D877" s="89">
        <f t="shared" ref="D877:H877" si="472">D878</f>
        <v>0</v>
      </c>
      <c r="E877" s="89">
        <f t="shared" si="472"/>
        <v>0</v>
      </c>
      <c r="F877" s="89">
        <f t="shared" si="472"/>
        <v>0</v>
      </c>
      <c r="G877" s="89">
        <f t="shared" si="472"/>
        <v>0</v>
      </c>
      <c r="H877" s="316">
        <f t="shared" si="472"/>
        <v>0</v>
      </c>
    </row>
    <row r="878" spans="2:8" ht="27" customHeight="1">
      <c r="B878" s="115">
        <v>8521</v>
      </c>
      <c r="C878" s="110" t="s">
        <v>830</v>
      </c>
      <c r="D878" s="94"/>
      <c r="E878" s="94"/>
      <c r="F878" s="94"/>
      <c r="G878" s="94"/>
      <c r="H878" s="317"/>
    </row>
    <row r="879" spans="2:8" ht="27" customHeight="1">
      <c r="B879" s="114">
        <v>8530</v>
      </c>
      <c r="C879" s="105" t="s">
        <v>227</v>
      </c>
      <c r="D879" s="89">
        <f t="shared" ref="D879:H879" si="473">D880</f>
        <v>0</v>
      </c>
      <c r="E879" s="89">
        <f t="shared" si="473"/>
        <v>0</v>
      </c>
      <c r="F879" s="89">
        <f t="shared" si="473"/>
        <v>0</v>
      </c>
      <c r="G879" s="89">
        <f t="shared" si="473"/>
        <v>0</v>
      </c>
      <c r="H879" s="316">
        <f t="shared" si="473"/>
        <v>0</v>
      </c>
    </row>
    <row r="880" spans="2:8" ht="27" customHeight="1">
      <c r="B880" s="115">
        <v>8531</v>
      </c>
      <c r="C880" s="110" t="s">
        <v>227</v>
      </c>
      <c r="D880" s="94"/>
      <c r="E880" s="94"/>
      <c r="F880" s="94"/>
      <c r="G880" s="94"/>
      <c r="H880" s="317"/>
    </row>
    <row r="881" spans="2:8" ht="27" customHeight="1">
      <c r="B881" s="87" t="s">
        <v>1109</v>
      </c>
      <c r="C881" s="104"/>
      <c r="D881" s="89">
        <f>+D848+D862+D874</f>
        <v>0</v>
      </c>
      <c r="E881" s="89">
        <f t="shared" ref="E881:H881" si="474">+E848+E862+E874</f>
        <v>0</v>
      </c>
      <c r="F881" s="89">
        <f t="shared" si="474"/>
        <v>0</v>
      </c>
      <c r="G881" s="89">
        <f t="shared" si="474"/>
        <v>0</v>
      </c>
      <c r="H881" s="316">
        <f t="shared" si="474"/>
        <v>0</v>
      </c>
    </row>
    <row r="882" spans="2:8" ht="27" customHeight="1">
      <c r="B882" s="114">
        <v>9000</v>
      </c>
      <c r="C882" s="107" t="s">
        <v>3</v>
      </c>
      <c r="D882" s="89">
        <f>D883+D901+D918+D923+D928+D932+D937</f>
        <v>0</v>
      </c>
      <c r="E882" s="89">
        <f t="shared" ref="E882:H882" si="475">E883+E901+E918+E923+E928+E932+E937</f>
        <v>0</v>
      </c>
      <c r="F882" s="89">
        <f t="shared" si="475"/>
        <v>0</v>
      </c>
      <c r="G882" s="89">
        <f t="shared" si="475"/>
        <v>0</v>
      </c>
      <c r="H882" s="316">
        <f t="shared" si="475"/>
        <v>0</v>
      </c>
    </row>
    <row r="883" spans="2:8" ht="27" customHeight="1">
      <c r="B883" s="114">
        <v>9100</v>
      </c>
      <c r="C883" s="99" t="s">
        <v>831</v>
      </c>
      <c r="D883" s="89">
        <f t="shared" ref="D883" si="476">D884+D887+D889+D891+D893+D895+D897+D899</f>
        <v>0</v>
      </c>
      <c r="E883" s="89">
        <f t="shared" ref="E883:H883" si="477">E884+E887+E889+E891+E893+E895+E897+E899</f>
        <v>0</v>
      </c>
      <c r="F883" s="89">
        <f t="shared" si="477"/>
        <v>0</v>
      </c>
      <c r="G883" s="89">
        <f t="shared" si="477"/>
        <v>0</v>
      </c>
      <c r="H883" s="316">
        <f t="shared" si="477"/>
        <v>0</v>
      </c>
    </row>
    <row r="884" spans="2:8" ht="27" customHeight="1">
      <c r="B884" s="114">
        <v>9110</v>
      </c>
      <c r="C884" s="105" t="s">
        <v>832</v>
      </c>
      <c r="D884" s="89">
        <f t="shared" ref="D884" si="478">D885+D886</f>
        <v>0</v>
      </c>
      <c r="E884" s="89">
        <f t="shared" ref="E884:H884" si="479">E885+E886</f>
        <v>0</v>
      </c>
      <c r="F884" s="89">
        <f t="shared" si="479"/>
        <v>0</v>
      </c>
      <c r="G884" s="89">
        <f t="shared" si="479"/>
        <v>0</v>
      </c>
      <c r="H884" s="316">
        <f t="shared" si="479"/>
        <v>0</v>
      </c>
    </row>
    <row r="885" spans="2:8" ht="27" customHeight="1">
      <c r="B885" s="115">
        <v>9111</v>
      </c>
      <c r="C885" s="110" t="s">
        <v>833</v>
      </c>
      <c r="D885" s="94"/>
      <c r="E885" s="94"/>
      <c r="F885" s="94"/>
      <c r="G885" s="94"/>
      <c r="H885" s="317"/>
    </row>
    <row r="886" spans="2:8" ht="27" customHeight="1">
      <c r="B886" s="115">
        <v>9112</v>
      </c>
      <c r="C886" s="110" t="s">
        <v>834</v>
      </c>
      <c r="D886" s="94"/>
      <c r="E886" s="94"/>
      <c r="F886" s="94"/>
      <c r="G886" s="94"/>
      <c r="H886" s="317"/>
    </row>
    <row r="887" spans="2:8" ht="27" customHeight="1">
      <c r="B887" s="114">
        <v>9120</v>
      </c>
      <c r="C887" s="105" t="s">
        <v>835</v>
      </c>
      <c r="D887" s="89">
        <f t="shared" ref="D887:H887" si="480">D888</f>
        <v>0</v>
      </c>
      <c r="E887" s="89">
        <f t="shared" si="480"/>
        <v>0</v>
      </c>
      <c r="F887" s="89">
        <f t="shared" si="480"/>
        <v>0</v>
      </c>
      <c r="G887" s="89">
        <f t="shared" si="480"/>
        <v>0</v>
      </c>
      <c r="H887" s="316">
        <f t="shared" si="480"/>
        <v>0</v>
      </c>
    </row>
    <row r="888" spans="2:8" ht="27" customHeight="1">
      <c r="B888" s="115">
        <v>9121</v>
      </c>
      <c r="C888" s="110" t="s">
        <v>835</v>
      </c>
      <c r="D888" s="94"/>
      <c r="E888" s="94"/>
      <c r="F888" s="94"/>
      <c r="G888" s="94"/>
      <c r="H888" s="317"/>
    </row>
    <row r="889" spans="2:8" ht="27" customHeight="1">
      <c r="B889" s="114">
        <v>9130</v>
      </c>
      <c r="C889" s="105" t="s">
        <v>836</v>
      </c>
      <c r="D889" s="89">
        <f t="shared" ref="D889:H889" si="481">D890</f>
        <v>0</v>
      </c>
      <c r="E889" s="89">
        <f t="shared" si="481"/>
        <v>0</v>
      </c>
      <c r="F889" s="89">
        <f t="shared" si="481"/>
        <v>0</v>
      </c>
      <c r="G889" s="89">
        <f t="shared" si="481"/>
        <v>0</v>
      </c>
      <c r="H889" s="316">
        <f t="shared" si="481"/>
        <v>0</v>
      </c>
    </row>
    <row r="890" spans="2:8" ht="27" customHeight="1">
      <c r="B890" s="115">
        <v>9131</v>
      </c>
      <c r="C890" s="110" t="s">
        <v>837</v>
      </c>
      <c r="D890" s="94"/>
      <c r="E890" s="94"/>
      <c r="F890" s="94"/>
      <c r="G890" s="94"/>
      <c r="H890" s="317"/>
    </row>
    <row r="891" spans="2:8" ht="27" customHeight="1">
      <c r="B891" s="114">
        <v>9140</v>
      </c>
      <c r="C891" s="105" t="s">
        <v>838</v>
      </c>
      <c r="D891" s="89">
        <f t="shared" ref="D891:H891" si="482">D892</f>
        <v>0</v>
      </c>
      <c r="E891" s="89">
        <f t="shared" si="482"/>
        <v>0</v>
      </c>
      <c r="F891" s="89">
        <f t="shared" si="482"/>
        <v>0</v>
      </c>
      <c r="G891" s="89">
        <f t="shared" si="482"/>
        <v>0</v>
      </c>
      <c r="H891" s="316">
        <f t="shared" si="482"/>
        <v>0</v>
      </c>
    </row>
    <row r="892" spans="2:8" ht="27" customHeight="1">
      <c r="B892" s="115">
        <v>9141</v>
      </c>
      <c r="C892" s="110" t="s">
        <v>838</v>
      </c>
      <c r="D892" s="94"/>
      <c r="E892" s="94"/>
      <c r="F892" s="94"/>
      <c r="G892" s="94"/>
      <c r="H892" s="317"/>
    </row>
    <row r="893" spans="2:8" ht="27" customHeight="1">
      <c r="B893" s="114">
        <v>9150</v>
      </c>
      <c r="C893" s="105" t="s">
        <v>839</v>
      </c>
      <c r="D893" s="89">
        <f t="shared" ref="D893:H893" si="483">D894</f>
        <v>0</v>
      </c>
      <c r="E893" s="89">
        <f t="shared" si="483"/>
        <v>0</v>
      </c>
      <c r="F893" s="89">
        <f t="shared" si="483"/>
        <v>0</v>
      </c>
      <c r="G893" s="89">
        <f t="shared" si="483"/>
        <v>0</v>
      </c>
      <c r="H893" s="316">
        <f t="shared" si="483"/>
        <v>0</v>
      </c>
    </row>
    <row r="894" spans="2:8" ht="27" customHeight="1">
      <c r="B894" s="115">
        <v>9151</v>
      </c>
      <c r="C894" s="110" t="s">
        <v>839</v>
      </c>
      <c r="D894" s="94"/>
      <c r="E894" s="94"/>
      <c r="F894" s="94"/>
      <c r="G894" s="94"/>
      <c r="H894" s="317"/>
    </row>
    <row r="895" spans="2:8" ht="27" customHeight="1">
      <c r="B895" s="114">
        <v>9160</v>
      </c>
      <c r="C895" s="105" t="s">
        <v>840</v>
      </c>
      <c r="D895" s="89">
        <f t="shared" ref="D895:H895" si="484">D896</f>
        <v>0</v>
      </c>
      <c r="E895" s="89">
        <f t="shared" si="484"/>
        <v>0</v>
      </c>
      <c r="F895" s="89">
        <f t="shared" si="484"/>
        <v>0</v>
      </c>
      <c r="G895" s="89">
        <f t="shared" si="484"/>
        <v>0</v>
      </c>
      <c r="H895" s="316">
        <f t="shared" si="484"/>
        <v>0</v>
      </c>
    </row>
    <row r="896" spans="2:8" ht="27" customHeight="1">
      <c r="B896" s="115">
        <v>9161</v>
      </c>
      <c r="C896" s="110" t="s">
        <v>840</v>
      </c>
      <c r="D896" s="94"/>
      <c r="E896" s="94"/>
      <c r="F896" s="94"/>
      <c r="G896" s="94"/>
      <c r="H896" s="317"/>
    </row>
    <row r="897" spans="2:8" ht="27" customHeight="1">
      <c r="B897" s="114">
        <v>9170</v>
      </c>
      <c r="C897" s="105" t="s">
        <v>841</v>
      </c>
      <c r="D897" s="89">
        <f>+D898</f>
        <v>0</v>
      </c>
      <c r="E897" s="89">
        <f t="shared" ref="E897:H897" si="485">+E898</f>
        <v>0</v>
      </c>
      <c r="F897" s="89">
        <f t="shared" si="485"/>
        <v>0</v>
      </c>
      <c r="G897" s="89">
        <f t="shared" si="485"/>
        <v>0</v>
      </c>
      <c r="H897" s="316">
        <f t="shared" si="485"/>
        <v>0</v>
      </c>
    </row>
    <row r="898" spans="2:8" ht="27" customHeight="1">
      <c r="B898" s="115">
        <v>9171</v>
      </c>
      <c r="C898" s="110" t="s">
        <v>841</v>
      </c>
      <c r="D898" s="94"/>
      <c r="E898" s="94"/>
      <c r="F898" s="94"/>
      <c r="G898" s="94"/>
      <c r="H898" s="317"/>
    </row>
    <row r="899" spans="2:8" ht="27" customHeight="1">
      <c r="B899" s="114">
        <v>9180</v>
      </c>
      <c r="C899" s="105" t="s">
        <v>842</v>
      </c>
      <c r="D899" s="89">
        <f t="shared" ref="D899:H899" si="486">D900</f>
        <v>0</v>
      </c>
      <c r="E899" s="89">
        <f t="shared" si="486"/>
        <v>0</v>
      </c>
      <c r="F899" s="89">
        <f t="shared" si="486"/>
        <v>0</v>
      </c>
      <c r="G899" s="89">
        <f t="shared" si="486"/>
        <v>0</v>
      </c>
      <c r="H899" s="316">
        <f t="shared" si="486"/>
        <v>0</v>
      </c>
    </row>
    <row r="900" spans="2:8" ht="27" customHeight="1">
      <c r="B900" s="115">
        <v>9181</v>
      </c>
      <c r="C900" s="110" t="s">
        <v>842</v>
      </c>
      <c r="D900" s="94"/>
      <c r="E900" s="94"/>
      <c r="F900" s="94"/>
      <c r="G900" s="94"/>
      <c r="H900" s="317"/>
    </row>
    <row r="901" spans="2:8" ht="27" customHeight="1">
      <c r="B901" s="114">
        <v>9200</v>
      </c>
      <c r="C901" s="99" t="s">
        <v>49</v>
      </c>
      <c r="D901" s="89">
        <f t="shared" ref="D901" si="487">D902+D904+D906+D908+D910+D912+D914+D916</f>
        <v>0</v>
      </c>
      <c r="E901" s="89">
        <f t="shared" ref="E901:H901" si="488">E902+E904+E906+E908+E910+E912+E914+E916</f>
        <v>0</v>
      </c>
      <c r="F901" s="89">
        <f t="shared" si="488"/>
        <v>0</v>
      </c>
      <c r="G901" s="89">
        <f t="shared" si="488"/>
        <v>0</v>
      </c>
      <c r="H901" s="316">
        <f t="shared" si="488"/>
        <v>0</v>
      </c>
    </row>
    <row r="902" spans="2:8" ht="27" customHeight="1">
      <c r="B902" s="114">
        <v>9210</v>
      </c>
      <c r="C902" s="105" t="s">
        <v>843</v>
      </c>
      <c r="D902" s="89">
        <f t="shared" ref="D902:H902" si="489">D903</f>
        <v>0</v>
      </c>
      <c r="E902" s="89">
        <f t="shared" si="489"/>
        <v>0</v>
      </c>
      <c r="F902" s="89">
        <f t="shared" si="489"/>
        <v>0</v>
      </c>
      <c r="G902" s="89">
        <f t="shared" si="489"/>
        <v>0</v>
      </c>
      <c r="H902" s="316">
        <f t="shared" si="489"/>
        <v>0</v>
      </c>
    </row>
    <row r="903" spans="2:8" ht="27" customHeight="1">
      <c r="B903" s="115">
        <v>9211</v>
      </c>
      <c r="C903" s="110" t="s">
        <v>844</v>
      </c>
      <c r="D903" s="94"/>
      <c r="E903" s="94"/>
      <c r="F903" s="94"/>
      <c r="G903" s="94"/>
      <c r="H903" s="317"/>
    </row>
    <row r="904" spans="2:8" ht="27" customHeight="1">
      <c r="B904" s="114">
        <v>9220</v>
      </c>
      <c r="C904" s="105" t="s">
        <v>845</v>
      </c>
      <c r="D904" s="89">
        <f t="shared" ref="D904:H904" si="490">D905</f>
        <v>0</v>
      </c>
      <c r="E904" s="89">
        <f t="shared" si="490"/>
        <v>0</v>
      </c>
      <c r="F904" s="89">
        <f t="shared" si="490"/>
        <v>0</v>
      </c>
      <c r="G904" s="89">
        <f t="shared" si="490"/>
        <v>0</v>
      </c>
      <c r="H904" s="316">
        <f t="shared" si="490"/>
        <v>0</v>
      </c>
    </row>
    <row r="905" spans="2:8" ht="27" customHeight="1">
      <c r="B905" s="115">
        <v>9221</v>
      </c>
      <c r="C905" s="110" t="s">
        <v>845</v>
      </c>
      <c r="D905" s="94"/>
      <c r="E905" s="94"/>
      <c r="F905" s="94"/>
      <c r="G905" s="94"/>
      <c r="H905" s="317"/>
    </row>
    <row r="906" spans="2:8" ht="27" customHeight="1">
      <c r="B906" s="114">
        <v>9230</v>
      </c>
      <c r="C906" s="105" t="s">
        <v>846</v>
      </c>
      <c r="D906" s="89">
        <f t="shared" ref="D906:H906" si="491">D907</f>
        <v>0</v>
      </c>
      <c r="E906" s="89">
        <f t="shared" si="491"/>
        <v>0</v>
      </c>
      <c r="F906" s="89">
        <f t="shared" si="491"/>
        <v>0</v>
      </c>
      <c r="G906" s="89">
        <f t="shared" si="491"/>
        <v>0</v>
      </c>
      <c r="H906" s="316">
        <f t="shared" si="491"/>
        <v>0</v>
      </c>
    </row>
    <row r="907" spans="2:8" ht="27" customHeight="1">
      <c r="B907" s="115">
        <v>9231</v>
      </c>
      <c r="C907" s="110" t="s">
        <v>846</v>
      </c>
      <c r="D907" s="94"/>
      <c r="E907" s="94"/>
      <c r="F907" s="94"/>
      <c r="G907" s="94"/>
      <c r="H907" s="317"/>
    </row>
    <row r="908" spans="2:8" ht="27" customHeight="1">
      <c r="B908" s="114">
        <v>9240</v>
      </c>
      <c r="C908" s="105" t="s">
        <v>847</v>
      </c>
      <c r="D908" s="89">
        <f t="shared" ref="D908:H908" si="492">D909</f>
        <v>0</v>
      </c>
      <c r="E908" s="89">
        <f t="shared" si="492"/>
        <v>0</v>
      </c>
      <c r="F908" s="89">
        <f t="shared" si="492"/>
        <v>0</v>
      </c>
      <c r="G908" s="89">
        <f t="shared" si="492"/>
        <v>0</v>
      </c>
      <c r="H908" s="316">
        <f t="shared" si="492"/>
        <v>0</v>
      </c>
    </row>
    <row r="909" spans="2:8" ht="27" customHeight="1">
      <c r="B909" s="115">
        <v>9241</v>
      </c>
      <c r="C909" s="110" t="s">
        <v>847</v>
      </c>
      <c r="D909" s="94"/>
      <c r="E909" s="94"/>
      <c r="F909" s="94"/>
      <c r="G909" s="94"/>
      <c r="H909" s="317"/>
    </row>
    <row r="910" spans="2:8" ht="27" customHeight="1">
      <c r="B910" s="114">
        <v>9250</v>
      </c>
      <c r="C910" s="105" t="s">
        <v>848</v>
      </c>
      <c r="D910" s="89">
        <f t="shared" ref="D910:H910" si="493">D911</f>
        <v>0</v>
      </c>
      <c r="E910" s="89">
        <f t="shared" si="493"/>
        <v>0</v>
      </c>
      <c r="F910" s="89">
        <f t="shared" si="493"/>
        <v>0</v>
      </c>
      <c r="G910" s="89">
        <f t="shared" si="493"/>
        <v>0</v>
      </c>
      <c r="H910" s="316">
        <f t="shared" si="493"/>
        <v>0</v>
      </c>
    </row>
    <row r="911" spans="2:8" ht="27" customHeight="1">
      <c r="B911" s="115">
        <v>9251</v>
      </c>
      <c r="C911" s="110" t="s">
        <v>848</v>
      </c>
      <c r="D911" s="94"/>
      <c r="E911" s="94"/>
      <c r="F911" s="94"/>
      <c r="G911" s="94"/>
      <c r="H911" s="317"/>
    </row>
    <row r="912" spans="2:8" ht="27" customHeight="1">
      <c r="B912" s="114">
        <v>9260</v>
      </c>
      <c r="C912" s="105" t="s">
        <v>849</v>
      </c>
      <c r="D912" s="89">
        <f t="shared" ref="D912:H912" si="494">D913</f>
        <v>0</v>
      </c>
      <c r="E912" s="89">
        <f t="shared" si="494"/>
        <v>0</v>
      </c>
      <c r="F912" s="89">
        <f t="shared" si="494"/>
        <v>0</v>
      </c>
      <c r="G912" s="89">
        <f t="shared" si="494"/>
        <v>0</v>
      </c>
      <c r="H912" s="316">
        <f t="shared" si="494"/>
        <v>0</v>
      </c>
    </row>
    <row r="913" spans="2:8" ht="27" customHeight="1">
      <c r="B913" s="115">
        <v>9261</v>
      </c>
      <c r="C913" s="110" t="s">
        <v>849</v>
      </c>
      <c r="D913" s="94"/>
      <c r="E913" s="94"/>
      <c r="F913" s="94"/>
      <c r="G913" s="94"/>
      <c r="H913" s="317"/>
    </row>
    <row r="914" spans="2:8" ht="27" customHeight="1">
      <c r="B914" s="114">
        <v>9270</v>
      </c>
      <c r="C914" s="105" t="s">
        <v>850</v>
      </c>
      <c r="D914" s="89">
        <f t="shared" ref="D914:H914" si="495">D915</f>
        <v>0</v>
      </c>
      <c r="E914" s="89">
        <f t="shared" si="495"/>
        <v>0</v>
      </c>
      <c r="F914" s="89">
        <f t="shared" si="495"/>
        <v>0</v>
      </c>
      <c r="G914" s="89">
        <f t="shared" si="495"/>
        <v>0</v>
      </c>
      <c r="H914" s="316">
        <f t="shared" si="495"/>
        <v>0</v>
      </c>
    </row>
    <row r="915" spans="2:8" ht="27" customHeight="1">
      <c r="B915" s="115">
        <v>9271</v>
      </c>
      <c r="C915" s="110" t="s">
        <v>850</v>
      </c>
      <c r="D915" s="94"/>
      <c r="E915" s="94"/>
      <c r="F915" s="94"/>
      <c r="G915" s="94"/>
      <c r="H915" s="317"/>
    </row>
    <row r="916" spans="2:8" ht="27" customHeight="1">
      <c r="B916" s="114">
        <v>9280</v>
      </c>
      <c r="C916" s="105" t="s">
        <v>851</v>
      </c>
      <c r="D916" s="89">
        <f t="shared" ref="D916:H916" si="496">D917</f>
        <v>0</v>
      </c>
      <c r="E916" s="89">
        <f t="shared" si="496"/>
        <v>0</v>
      </c>
      <c r="F916" s="89">
        <f t="shared" si="496"/>
        <v>0</v>
      </c>
      <c r="G916" s="89">
        <f t="shared" si="496"/>
        <v>0</v>
      </c>
      <c r="H916" s="316">
        <f t="shared" si="496"/>
        <v>0</v>
      </c>
    </row>
    <row r="917" spans="2:8" ht="27" customHeight="1">
      <c r="B917" s="115">
        <v>9281</v>
      </c>
      <c r="C917" s="110" t="s">
        <v>851</v>
      </c>
      <c r="D917" s="94"/>
      <c r="E917" s="94"/>
      <c r="F917" s="94"/>
      <c r="G917" s="94"/>
      <c r="H917" s="317"/>
    </row>
    <row r="918" spans="2:8" ht="27" customHeight="1">
      <c r="B918" s="114">
        <v>9300</v>
      </c>
      <c r="C918" s="99" t="s">
        <v>50</v>
      </c>
      <c r="D918" s="89">
        <f t="shared" ref="D918" si="497">D919+D921</f>
        <v>0</v>
      </c>
      <c r="E918" s="89">
        <f t="shared" ref="E918:H918" si="498">E919+E921</f>
        <v>0</v>
      </c>
      <c r="F918" s="89">
        <f t="shared" si="498"/>
        <v>0</v>
      </c>
      <c r="G918" s="89">
        <f t="shared" si="498"/>
        <v>0</v>
      </c>
      <c r="H918" s="316">
        <f t="shared" si="498"/>
        <v>0</v>
      </c>
    </row>
    <row r="919" spans="2:8" ht="27" customHeight="1">
      <c r="B919" s="114">
        <v>9310</v>
      </c>
      <c r="C919" s="105" t="s">
        <v>852</v>
      </c>
      <c r="D919" s="89">
        <f t="shared" ref="D919:H919" si="499">D920</f>
        <v>0</v>
      </c>
      <c r="E919" s="89">
        <f t="shared" si="499"/>
        <v>0</v>
      </c>
      <c r="F919" s="89">
        <f t="shared" si="499"/>
        <v>0</v>
      </c>
      <c r="G919" s="89">
        <f t="shared" si="499"/>
        <v>0</v>
      </c>
      <c r="H919" s="316">
        <f t="shared" si="499"/>
        <v>0</v>
      </c>
    </row>
    <row r="920" spans="2:8" ht="27" customHeight="1">
      <c r="B920" s="115">
        <v>9311</v>
      </c>
      <c r="C920" s="110" t="s">
        <v>50</v>
      </c>
      <c r="D920" s="94"/>
      <c r="E920" s="94"/>
      <c r="F920" s="94"/>
      <c r="G920" s="94"/>
      <c r="H920" s="317"/>
    </row>
    <row r="921" spans="2:8" ht="27" customHeight="1">
      <c r="B921" s="114">
        <v>9320</v>
      </c>
      <c r="C921" s="105" t="s">
        <v>853</v>
      </c>
      <c r="D921" s="89">
        <f t="shared" ref="D921:H921" si="500">D922</f>
        <v>0</v>
      </c>
      <c r="E921" s="89">
        <f t="shared" si="500"/>
        <v>0</v>
      </c>
      <c r="F921" s="89">
        <f t="shared" si="500"/>
        <v>0</v>
      </c>
      <c r="G921" s="89">
        <f t="shared" si="500"/>
        <v>0</v>
      </c>
      <c r="H921" s="316">
        <f t="shared" si="500"/>
        <v>0</v>
      </c>
    </row>
    <row r="922" spans="2:8" ht="27" customHeight="1">
      <c r="B922" s="115">
        <v>9321</v>
      </c>
      <c r="C922" s="110" t="s">
        <v>853</v>
      </c>
      <c r="D922" s="94"/>
      <c r="E922" s="94"/>
      <c r="F922" s="94"/>
      <c r="G922" s="94"/>
      <c r="H922" s="317"/>
    </row>
    <row r="923" spans="2:8" ht="27" customHeight="1">
      <c r="B923" s="114">
        <v>9400</v>
      </c>
      <c r="C923" s="99" t="s">
        <v>51</v>
      </c>
      <c r="D923" s="89">
        <f t="shared" ref="D923" si="501">D924+D926</f>
        <v>0</v>
      </c>
      <c r="E923" s="89">
        <f t="shared" ref="E923:H923" si="502">E924+E926</f>
        <v>0</v>
      </c>
      <c r="F923" s="89">
        <f t="shared" si="502"/>
        <v>0</v>
      </c>
      <c r="G923" s="89">
        <f t="shared" si="502"/>
        <v>0</v>
      </c>
      <c r="H923" s="316">
        <f t="shared" si="502"/>
        <v>0</v>
      </c>
    </row>
    <row r="924" spans="2:8" ht="27" customHeight="1">
      <c r="B924" s="114">
        <v>9410</v>
      </c>
      <c r="C924" s="105" t="s">
        <v>854</v>
      </c>
      <c r="D924" s="89">
        <f t="shared" ref="D924:H924" si="503">D925</f>
        <v>0</v>
      </c>
      <c r="E924" s="89">
        <f t="shared" si="503"/>
        <v>0</v>
      </c>
      <c r="F924" s="89">
        <f t="shared" si="503"/>
        <v>0</v>
      </c>
      <c r="G924" s="89">
        <f t="shared" si="503"/>
        <v>0</v>
      </c>
      <c r="H924" s="316">
        <f t="shared" si="503"/>
        <v>0</v>
      </c>
    </row>
    <row r="925" spans="2:8" ht="27" customHeight="1">
      <c r="B925" s="115">
        <v>9411</v>
      </c>
      <c r="C925" s="110" t="s">
        <v>51</v>
      </c>
      <c r="D925" s="94"/>
      <c r="E925" s="94"/>
      <c r="F925" s="94"/>
      <c r="G925" s="94"/>
      <c r="H925" s="317"/>
    </row>
    <row r="926" spans="2:8" ht="27" customHeight="1">
      <c r="B926" s="114">
        <v>9420</v>
      </c>
      <c r="C926" s="105" t="s">
        <v>855</v>
      </c>
      <c r="D926" s="89">
        <f t="shared" ref="D926:H926" si="504">D927</f>
        <v>0</v>
      </c>
      <c r="E926" s="89">
        <f t="shared" si="504"/>
        <v>0</v>
      </c>
      <c r="F926" s="89">
        <f t="shared" si="504"/>
        <v>0</v>
      </c>
      <c r="G926" s="89">
        <f t="shared" si="504"/>
        <v>0</v>
      </c>
      <c r="H926" s="316">
        <f t="shared" si="504"/>
        <v>0</v>
      </c>
    </row>
    <row r="927" spans="2:8" ht="27" customHeight="1">
      <c r="B927" s="115">
        <v>9421</v>
      </c>
      <c r="C927" s="110" t="s">
        <v>855</v>
      </c>
      <c r="D927" s="94"/>
      <c r="E927" s="94"/>
      <c r="F927" s="94"/>
      <c r="G927" s="94"/>
      <c r="H927" s="317"/>
    </row>
    <row r="928" spans="2:8" ht="27" customHeight="1">
      <c r="B928" s="114">
        <v>9500</v>
      </c>
      <c r="C928" s="99" t="s">
        <v>52</v>
      </c>
      <c r="D928" s="89">
        <f t="shared" ref="D928:H928" si="505">D929</f>
        <v>0</v>
      </c>
      <c r="E928" s="89">
        <f t="shared" si="505"/>
        <v>0</v>
      </c>
      <c r="F928" s="89">
        <f t="shared" si="505"/>
        <v>0</v>
      </c>
      <c r="G928" s="89">
        <f t="shared" si="505"/>
        <v>0</v>
      </c>
      <c r="H928" s="316">
        <f t="shared" si="505"/>
        <v>0</v>
      </c>
    </row>
    <row r="929" spans="2:8" ht="27" customHeight="1">
      <c r="B929" s="114">
        <v>9510</v>
      </c>
      <c r="C929" s="105" t="s">
        <v>856</v>
      </c>
      <c r="D929" s="89">
        <f t="shared" ref="D929" si="506">D930+D931</f>
        <v>0</v>
      </c>
      <c r="E929" s="89">
        <f t="shared" ref="E929:H929" si="507">E930+E931</f>
        <v>0</v>
      </c>
      <c r="F929" s="89">
        <f t="shared" si="507"/>
        <v>0</v>
      </c>
      <c r="G929" s="89">
        <f t="shared" si="507"/>
        <v>0</v>
      </c>
      <c r="H929" s="316">
        <f t="shared" si="507"/>
        <v>0</v>
      </c>
    </row>
    <row r="930" spans="2:8" ht="27" customHeight="1">
      <c r="B930" s="115">
        <v>9511</v>
      </c>
      <c r="C930" s="110" t="s">
        <v>857</v>
      </c>
      <c r="D930" s="94"/>
      <c r="E930" s="94"/>
      <c r="F930" s="94"/>
      <c r="G930" s="94"/>
      <c r="H930" s="317"/>
    </row>
    <row r="931" spans="2:8" ht="27" customHeight="1">
      <c r="B931" s="115">
        <v>9512</v>
      </c>
      <c r="C931" s="110" t="s">
        <v>858</v>
      </c>
      <c r="D931" s="94"/>
      <c r="E931" s="94"/>
      <c r="F931" s="94"/>
      <c r="G931" s="94"/>
      <c r="H931" s="317"/>
    </row>
    <row r="932" spans="2:8" ht="27" customHeight="1">
      <c r="B932" s="114">
        <v>9600</v>
      </c>
      <c r="C932" s="107" t="s">
        <v>53</v>
      </c>
      <c r="D932" s="89">
        <f t="shared" ref="D932" si="508">D933+D935</f>
        <v>0</v>
      </c>
      <c r="E932" s="89">
        <f t="shared" ref="E932:H932" si="509">E933+E935</f>
        <v>0</v>
      </c>
      <c r="F932" s="89">
        <f t="shared" si="509"/>
        <v>0</v>
      </c>
      <c r="G932" s="89">
        <f t="shared" si="509"/>
        <v>0</v>
      </c>
      <c r="H932" s="316">
        <f t="shared" si="509"/>
        <v>0</v>
      </c>
    </row>
    <row r="933" spans="2:8" ht="27" customHeight="1">
      <c r="B933" s="114">
        <v>9610</v>
      </c>
      <c r="C933" s="105" t="s">
        <v>859</v>
      </c>
      <c r="D933" s="89">
        <f t="shared" ref="D933:H933" si="510">D934</f>
        <v>0</v>
      </c>
      <c r="E933" s="89">
        <f t="shared" si="510"/>
        <v>0</v>
      </c>
      <c r="F933" s="89">
        <f t="shared" si="510"/>
        <v>0</v>
      </c>
      <c r="G933" s="89">
        <f t="shared" si="510"/>
        <v>0</v>
      </c>
      <c r="H933" s="316">
        <f t="shared" si="510"/>
        <v>0</v>
      </c>
    </row>
    <row r="934" spans="2:8" ht="27" customHeight="1">
      <c r="B934" s="115">
        <v>9611</v>
      </c>
      <c r="C934" s="110" t="s">
        <v>859</v>
      </c>
      <c r="D934" s="94"/>
      <c r="E934" s="94"/>
      <c r="F934" s="94"/>
      <c r="G934" s="94"/>
      <c r="H934" s="317"/>
    </row>
    <row r="935" spans="2:8" ht="27" customHeight="1">
      <c r="B935" s="114">
        <v>9620</v>
      </c>
      <c r="C935" s="105" t="s">
        <v>860</v>
      </c>
      <c r="D935" s="89">
        <f t="shared" ref="D935:H935" si="511">D936</f>
        <v>0</v>
      </c>
      <c r="E935" s="89">
        <f t="shared" si="511"/>
        <v>0</v>
      </c>
      <c r="F935" s="89">
        <f t="shared" si="511"/>
        <v>0</v>
      </c>
      <c r="G935" s="89">
        <f t="shared" si="511"/>
        <v>0</v>
      </c>
      <c r="H935" s="316">
        <f t="shared" si="511"/>
        <v>0</v>
      </c>
    </row>
    <row r="936" spans="2:8" ht="27" customHeight="1">
      <c r="B936" s="115">
        <v>9621</v>
      </c>
      <c r="C936" s="110" t="s">
        <v>860</v>
      </c>
      <c r="D936" s="94"/>
      <c r="E936" s="94"/>
      <c r="F936" s="94"/>
      <c r="G936" s="94"/>
      <c r="H936" s="317"/>
    </row>
    <row r="937" spans="2:8" ht="27" customHeight="1">
      <c r="B937" s="114">
        <v>9900</v>
      </c>
      <c r="C937" s="107" t="s">
        <v>54</v>
      </c>
      <c r="D937" s="89">
        <f>+D938</f>
        <v>0</v>
      </c>
      <c r="E937" s="89">
        <f t="shared" ref="E937:H937" si="512">+E938</f>
        <v>0</v>
      </c>
      <c r="F937" s="89">
        <f t="shared" si="512"/>
        <v>0</v>
      </c>
      <c r="G937" s="89">
        <f t="shared" si="512"/>
        <v>0</v>
      </c>
      <c r="H937" s="316">
        <f t="shared" si="512"/>
        <v>0</v>
      </c>
    </row>
    <row r="938" spans="2:8" ht="27" customHeight="1">
      <c r="B938" s="114">
        <v>9910</v>
      </c>
      <c r="C938" s="105" t="s">
        <v>861</v>
      </c>
      <c r="D938" s="89">
        <f>SUM(D939:D940)</f>
        <v>0</v>
      </c>
      <c r="E938" s="89">
        <f t="shared" ref="E938:H938" si="513">SUM(E939:E940)</f>
        <v>0</v>
      </c>
      <c r="F938" s="89">
        <f t="shared" si="513"/>
        <v>0</v>
      </c>
      <c r="G938" s="89">
        <f t="shared" si="513"/>
        <v>0</v>
      </c>
      <c r="H938" s="316">
        <f t="shared" si="513"/>
        <v>0</v>
      </c>
    </row>
    <row r="939" spans="2:8" ht="27" customHeight="1">
      <c r="B939" s="115">
        <v>9911</v>
      </c>
      <c r="C939" s="110" t="s">
        <v>862</v>
      </c>
      <c r="D939" s="94"/>
      <c r="E939" s="94"/>
      <c r="F939" s="94"/>
      <c r="G939" s="94"/>
      <c r="H939" s="317"/>
    </row>
    <row r="940" spans="2:8" ht="27" customHeight="1">
      <c r="B940" s="115">
        <v>9912</v>
      </c>
      <c r="C940" s="110" t="s">
        <v>863</v>
      </c>
      <c r="D940" s="94"/>
      <c r="E940" s="94"/>
      <c r="F940" s="94"/>
      <c r="G940" s="94"/>
      <c r="H940" s="317"/>
    </row>
    <row r="941" spans="2:8" ht="27" customHeight="1" thickBot="1">
      <c r="B941" s="319" t="s">
        <v>1109</v>
      </c>
      <c r="C941" s="320"/>
      <c r="D941" s="321">
        <f t="shared" ref="D941" si="514">D883+D901+D918+D923+D928+D932+D937</f>
        <v>0</v>
      </c>
      <c r="E941" s="321">
        <f t="shared" ref="E941:H941" si="515">E883+E901+E918+E923+E928+E932+E937</f>
        <v>0</v>
      </c>
      <c r="F941" s="321">
        <f t="shared" si="515"/>
        <v>0</v>
      </c>
      <c r="G941" s="321">
        <f t="shared" si="515"/>
        <v>0</v>
      </c>
      <c r="H941" s="322">
        <f t="shared" si="515"/>
        <v>0</v>
      </c>
    </row>
    <row r="942" spans="2:8" ht="27" customHeight="1" thickTop="1" thickBot="1">
      <c r="B942" s="125" t="s">
        <v>29</v>
      </c>
      <c r="C942" s="126" t="s">
        <v>1111</v>
      </c>
      <c r="D942" s="127">
        <f t="shared" ref="D942:H942" si="516">D119+D248+D434+D560+D679+D751+D846+D881+D941</f>
        <v>0</v>
      </c>
      <c r="E942" s="127">
        <f t="shared" si="516"/>
        <v>21297478.670000002</v>
      </c>
      <c r="F942" s="127">
        <f t="shared" si="516"/>
        <v>0</v>
      </c>
      <c r="G942" s="127">
        <f t="shared" si="516"/>
        <v>0</v>
      </c>
      <c r="H942" s="128">
        <f t="shared" si="516"/>
        <v>0</v>
      </c>
    </row>
    <row r="943" spans="2:8" ht="27" customHeight="1" thickTop="1">
      <c r="B943" s="412" t="s">
        <v>1102</v>
      </c>
      <c r="C943" s="412"/>
      <c r="D943" s="412"/>
      <c r="E943" s="412"/>
      <c r="F943" s="412"/>
      <c r="G943" s="412"/>
      <c r="H943" s="412"/>
    </row>
    <row r="944" spans="2:8" s="4" customFormat="1" ht="12">
      <c r="C944" s="222" t="s">
        <v>1058</v>
      </c>
    </row>
    <row r="945" spans="2:8">
      <c r="B945" s="131"/>
      <c r="C945" s="132"/>
      <c r="D945" s="108"/>
      <c r="E945" s="108"/>
      <c r="F945" s="108"/>
      <c r="G945" s="108"/>
      <c r="H945" s="108"/>
    </row>
    <row r="946" spans="2:8">
      <c r="B946" s="131"/>
      <c r="C946" s="132"/>
      <c r="D946" s="108"/>
      <c r="E946" s="108"/>
      <c r="F946" s="108"/>
      <c r="G946" s="108"/>
      <c r="H946" s="108"/>
    </row>
    <row r="947" spans="2:8">
      <c r="B947" s="131"/>
      <c r="C947" s="132"/>
      <c r="D947" s="108"/>
      <c r="E947" s="108"/>
      <c r="F947" s="108"/>
      <c r="G947" s="108"/>
      <c r="H947" s="108"/>
    </row>
    <row r="948" spans="2:8">
      <c r="B948" s="131"/>
      <c r="C948" s="132"/>
      <c r="D948" s="108"/>
      <c r="E948" s="108"/>
      <c r="F948" s="108"/>
      <c r="G948" s="108"/>
      <c r="H948" s="108"/>
    </row>
    <row r="949" spans="2:8">
      <c r="B949" s="131"/>
      <c r="C949" s="132"/>
      <c r="D949" s="108"/>
      <c r="E949" s="108"/>
      <c r="F949" s="108"/>
      <c r="G949" s="108"/>
      <c r="H949" s="108"/>
    </row>
  </sheetData>
  <mergeCells count="8">
    <mergeCell ref="B943:H943"/>
    <mergeCell ref="B2:H2"/>
    <mergeCell ref="B3:H3"/>
    <mergeCell ref="B4:H4"/>
    <mergeCell ref="B9:B11"/>
    <mergeCell ref="C9:C11"/>
    <mergeCell ref="D9:G9"/>
    <mergeCell ref="H9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18" orientation="landscape" r:id="rId1"/>
  <headerFooter alignWithMargins="0"/>
  <rowBreaks count="1" manualBreakCount="1">
    <brk id="4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50"/>
  </sheetPr>
  <dimension ref="C5:L68"/>
  <sheetViews>
    <sheetView view="pageBreakPreview" topLeftCell="C1" zoomScale="60" zoomScaleNormal="90" workbookViewId="0">
      <selection activeCell="M52" sqref="M52"/>
    </sheetView>
  </sheetViews>
  <sheetFormatPr baseColWidth="10" defaultRowHeight="15"/>
  <cols>
    <col min="1" max="2" width="0" style="136" hidden="1" customWidth="1"/>
    <col min="3" max="3" width="6.140625" style="136" customWidth="1"/>
    <col min="4" max="4" width="30" style="136" customWidth="1"/>
    <col min="5" max="5" width="14.85546875" style="136" bestFit="1" customWidth="1"/>
    <col min="6" max="6" width="18.7109375" style="136" customWidth="1"/>
    <col min="7" max="7" width="13.28515625" style="136" customWidth="1"/>
    <col min="8" max="8" width="15" style="136" customWidth="1"/>
    <col min="9" max="9" width="12.7109375" style="136" customWidth="1"/>
    <col min="10" max="10" width="10.28515625" style="136" customWidth="1"/>
    <col min="11" max="11" width="10.85546875" style="136" customWidth="1"/>
    <col min="12" max="12" width="12.42578125" style="136" customWidth="1"/>
    <col min="13" max="16384" width="11.42578125" style="136"/>
  </cols>
  <sheetData>
    <row r="5" spans="4:12" ht="97.5" customHeight="1" thickBot="1">
      <c r="D5" s="414"/>
      <c r="E5" s="415"/>
      <c r="F5" s="415"/>
      <c r="G5" s="415"/>
      <c r="H5" s="415"/>
      <c r="I5" s="415"/>
      <c r="J5" s="415"/>
      <c r="K5" s="415"/>
      <c r="L5" s="416"/>
    </row>
    <row r="6" spans="4:12">
      <c r="D6" s="417" t="s">
        <v>0</v>
      </c>
      <c r="E6" s="419" t="s">
        <v>879</v>
      </c>
      <c r="F6" s="419"/>
      <c r="G6" s="419"/>
      <c r="H6" s="419"/>
      <c r="I6" s="419"/>
      <c r="J6" s="419"/>
      <c r="K6" s="419"/>
      <c r="L6" s="420"/>
    </row>
    <row r="7" spans="4:12" ht="42" customHeight="1" thickBot="1">
      <c r="D7" s="418"/>
      <c r="E7" s="149" t="s">
        <v>878</v>
      </c>
      <c r="F7" s="148" t="s">
        <v>877</v>
      </c>
      <c r="G7" s="148" t="s">
        <v>876</v>
      </c>
      <c r="H7" s="148" t="s">
        <v>875</v>
      </c>
      <c r="I7" s="148" t="s">
        <v>874</v>
      </c>
      <c r="J7" s="148" t="s">
        <v>873</v>
      </c>
      <c r="K7" s="148" t="s">
        <v>872</v>
      </c>
      <c r="L7" s="148" t="s">
        <v>871</v>
      </c>
    </row>
    <row r="8" spans="4:12" ht="30" customHeight="1">
      <c r="D8" s="145" t="s">
        <v>870</v>
      </c>
      <c r="E8" s="147">
        <v>23692663</v>
      </c>
      <c r="F8" s="147"/>
      <c r="G8" s="147">
        <v>23692663</v>
      </c>
      <c r="H8" s="147"/>
      <c r="I8" s="147">
        <v>522184.64</v>
      </c>
      <c r="J8" s="147">
        <v>23078409.82</v>
      </c>
      <c r="K8" s="147">
        <v>22556225.18</v>
      </c>
      <c r="L8" s="147">
        <f>G8-J8</f>
        <v>614253.1799999997</v>
      </c>
    </row>
    <row r="9" spans="4:12" ht="30" customHeight="1">
      <c r="D9" s="145" t="s">
        <v>869</v>
      </c>
      <c r="E9" s="144">
        <v>45000</v>
      </c>
      <c r="F9" s="144"/>
      <c r="G9" s="144">
        <v>45000</v>
      </c>
      <c r="H9" s="144"/>
      <c r="I9" s="144">
        <v>-1803418.63</v>
      </c>
      <c r="J9" s="144">
        <v>-1780931.15</v>
      </c>
      <c r="K9" s="144">
        <v>22487.48</v>
      </c>
      <c r="L9" s="144">
        <f>G9-J9</f>
        <v>1825931.15</v>
      </c>
    </row>
    <row r="10" spans="4:12" ht="41.25" customHeight="1">
      <c r="D10" s="146" t="s">
        <v>868</v>
      </c>
      <c r="E10" s="144"/>
      <c r="F10" s="144"/>
      <c r="G10" s="144"/>
      <c r="H10" s="144"/>
      <c r="I10" s="144"/>
      <c r="J10" s="144"/>
      <c r="K10" s="144"/>
      <c r="L10" s="144"/>
    </row>
    <row r="11" spans="4:12" ht="30" customHeight="1">
      <c r="D11" s="145" t="s">
        <v>867</v>
      </c>
      <c r="E11" s="144"/>
      <c r="F11" s="144"/>
      <c r="G11" s="144"/>
      <c r="H11" s="144"/>
      <c r="I11" s="144"/>
      <c r="J11" s="144"/>
      <c r="K11" s="144"/>
      <c r="L11" s="144"/>
    </row>
    <row r="12" spans="4:12" ht="30" customHeight="1" thickBot="1">
      <c r="D12" s="143" t="s">
        <v>866</v>
      </c>
      <c r="E12" s="142"/>
      <c r="F12" s="142"/>
      <c r="G12" s="142"/>
      <c r="H12" s="142"/>
      <c r="I12" s="142"/>
      <c r="J12" s="142"/>
      <c r="K12" s="142"/>
      <c r="L12" s="142"/>
    </row>
    <row r="13" spans="4:12" ht="24.75" customHeight="1" thickTop="1">
      <c r="D13" s="141" t="s">
        <v>865</v>
      </c>
      <c r="E13" s="140">
        <f>+E12+E11+E10+E9+E8</f>
        <v>23737663</v>
      </c>
      <c r="F13" s="140"/>
      <c r="G13" s="140">
        <f t="shared" ref="G13:L13" si="0">+G12+G11+G10+G9+G8</f>
        <v>23737663</v>
      </c>
      <c r="H13" s="140"/>
      <c r="I13" s="140">
        <f t="shared" si="0"/>
        <v>-1281233.9899999998</v>
      </c>
      <c r="J13" s="140">
        <f t="shared" si="0"/>
        <v>21297478.670000002</v>
      </c>
      <c r="K13" s="140">
        <f t="shared" si="0"/>
        <v>22578712.66</v>
      </c>
      <c r="L13" s="140">
        <f t="shared" si="0"/>
        <v>2440184.3299999996</v>
      </c>
    </row>
    <row r="14" spans="4:12">
      <c r="D14" s="339" t="s">
        <v>1107</v>
      </c>
    </row>
    <row r="61" spans="3:3">
      <c r="C61" s="334"/>
    </row>
    <row r="68" spans="4:4">
      <c r="D68" s="330"/>
    </row>
  </sheetData>
  <customSheetViews>
    <customSheetView guid="{AB7C7113-F865-4779-9FA4-3A0AD2C9E93A}" scale="90" topLeftCell="C4">
      <selection activeCell="J18" sqref="J18"/>
      <pageMargins left="0.7" right="0.7" top="0.75" bottom="0.75" header="0.3" footer="0.3"/>
      <pageSetup orientation="portrait" r:id="rId1"/>
    </customSheetView>
    <customSheetView guid="{05A24B3F-0046-4A93-964B-C8E884CA78A3}" scale="90" topLeftCell="C4">
      <selection activeCell="J18" sqref="J18"/>
      <pageMargins left="0.7" right="0.7" top="0.75" bottom="0.75" header="0.3" footer="0.3"/>
      <pageSetup orientation="portrait" r:id="rId2"/>
    </customSheetView>
  </customSheetViews>
  <mergeCells count="3">
    <mergeCell ref="D5:L5"/>
    <mergeCell ref="D6:D7"/>
    <mergeCell ref="E6:L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C5:L72"/>
  <sheetViews>
    <sheetView topLeftCell="C1" zoomScale="90" zoomScaleNormal="90" workbookViewId="0">
      <selection activeCell="K31" sqref="K31"/>
    </sheetView>
  </sheetViews>
  <sheetFormatPr baseColWidth="10" defaultRowHeight="15"/>
  <cols>
    <col min="1" max="2" width="11.42578125" style="136"/>
    <col min="3" max="3" width="3.140625" style="136" customWidth="1"/>
    <col min="4" max="4" width="45.28515625" style="136" customWidth="1"/>
    <col min="5" max="5" width="11" style="136" customWidth="1"/>
    <col min="6" max="6" width="18.7109375" style="136" customWidth="1"/>
    <col min="7" max="7" width="13.28515625" style="136" customWidth="1"/>
    <col min="8" max="8" width="13.140625" style="136" customWidth="1"/>
    <col min="9" max="9" width="10.42578125" style="136" customWidth="1"/>
    <col min="10" max="10" width="10.28515625" style="136" customWidth="1"/>
    <col min="11" max="11" width="10.85546875" style="136" customWidth="1"/>
    <col min="12" max="12" width="12.42578125" style="136" customWidth="1"/>
    <col min="13" max="13" width="1" style="136" customWidth="1"/>
    <col min="14" max="16384" width="11.42578125" style="136"/>
  </cols>
  <sheetData>
    <row r="5" spans="4:12" ht="105" customHeight="1" thickBot="1">
      <c r="D5" s="414"/>
      <c r="E5" s="415"/>
      <c r="F5" s="415"/>
      <c r="G5" s="415"/>
      <c r="H5" s="415"/>
      <c r="I5" s="415"/>
      <c r="J5" s="415"/>
      <c r="K5" s="415"/>
      <c r="L5" s="416"/>
    </row>
    <row r="6" spans="4:12">
      <c r="D6" s="422" t="s">
        <v>933</v>
      </c>
      <c r="E6" s="424" t="s">
        <v>879</v>
      </c>
      <c r="F6" s="424"/>
      <c r="G6" s="424"/>
      <c r="H6" s="424"/>
      <c r="I6" s="424"/>
      <c r="J6" s="424"/>
      <c r="K6" s="424"/>
      <c r="L6" s="425"/>
    </row>
    <row r="7" spans="4:12" ht="42" customHeight="1" thickBot="1">
      <c r="D7" s="423"/>
      <c r="E7" s="156" t="s">
        <v>878</v>
      </c>
      <c r="F7" s="155" t="s">
        <v>877</v>
      </c>
      <c r="G7" s="155" t="s">
        <v>876</v>
      </c>
      <c r="H7" s="155" t="s">
        <v>875</v>
      </c>
      <c r="I7" s="155" t="s">
        <v>874</v>
      </c>
      <c r="J7" s="155" t="s">
        <v>873</v>
      </c>
      <c r="K7" s="155" t="s">
        <v>872</v>
      </c>
      <c r="L7" s="155" t="s">
        <v>871</v>
      </c>
    </row>
    <row r="8" spans="4:12" ht="15.75" customHeight="1">
      <c r="D8" s="145" t="s">
        <v>932</v>
      </c>
      <c r="E8" s="147"/>
      <c r="F8" s="147"/>
      <c r="G8" s="147"/>
      <c r="H8" s="147"/>
      <c r="I8" s="147"/>
      <c r="J8" s="147"/>
      <c r="K8" s="147"/>
      <c r="L8" s="147"/>
    </row>
    <row r="9" spans="4:12" ht="15.75" customHeight="1">
      <c r="D9" s="153" t="s">
        <v>931</v>
      </c>
      <c r="E9" s="144"/>
      <c r="F9" s="144"/>
      <c r="G9" s="144"/>
      <c r="H9" s="144"/>
      <c r="I9" s="144"/>
      <c r="J9" s="144"/>
      <c r="K9" s="144"/>
      <c r="L9" s="144"/>
    </row>
    <row r="10" spans="4:12" ht="15.75" customHeight="1">
      <c r="D10" s="154" t="s">
        <v>930</v>
      </c>
      <c r="E10" s="144"/>
      <c r="F10" s="144"/>
      <c r="G10" s="144"/>
      <c r="H10" s="144"/>
      <c r="I10" s="144"/>
      <c r="J10" s="144"/>
      <c r="K10" s="144"/>
      <c r="L10" s="144"/>
    </row>
    <row r="11" spans="4:12" ht="15.75" customHeight="1">
      <c r="D11" s="145" t="s">
        <v>929</v>
      </c>
      <c r="E11" s="144"/>
      <c r="F11" s="144"/>
      <c r="G11" s="144"/>
      <c r="H11" s="144"/>
      <c r="I11" s="144"/>
      <c r="J11" s="144"/>
      <c r="K11" s="144"/>
      <c r="L11" s="144"/>
    </row>
    <row r="12" spans="4:12" ht="15.75" customHeight="1">
      <c r="D12" s="153" t="s">
        <v>928</v>
      </c>
      <c r="E12" s="144"/>
      <c r="F12" s="144"/>
      <c r="G12" s="144"/>
      <c r="H12" s="144"/>
      <c r="I12" s="144"/>
      <c r="J12" s="144"/>
      <c r="K12" s="144"/>
      <c r="L12" s="144"/>
    </row>
    <row r="13" spans="4:12" ht="15.75" customHeight="1">
      <c r="D13" s="153" t="s">
        <v>927</v>
      </c>
      <c r="E13" s="144"/>
      <c r="F13" s="144"/>
      <c r="G13" s="144"/>
      <c r="H13" s="144"/>
      <c r="I13" s="144"/>
      <c r="J13" s="144"/>
      <c r="K13" s="144"/>
      <c r="L13" s="144"/>
    </row>
    <row r="14" spans="4:12" ht="15.75" customHeight="1">
      <c r="D14" s="153" t="s">
        <v>926</v>
      </c>
      <c r="E14" s="144"/>
      <c r="F14" s="144"/>
      <c r="G14" s="144"/>
      <c r="H14" s="144"/>
      <c r="I14" s="144"/>
      <c r="J14" s="144"/>
      <c r="K14" s="144"/>
      <c r="L14" s="144"/>
    </row>
    <row r="15" spans="4:12" ht="15.75" customHeight="1">
      <c r="D15" s="145" t="s">
        <v>925</v>
      </c>
      <c r="E15" s="144"/>
      <c r="F15" s="144"/>
      <c r="G15" s="144"/>
      <c r="H15" s="144"/>
      <c r="I15" s="144"/>
      <c r="J15" s="144"/>
      <c r="K15" s="144"/>
      <c r="L15" s="144"/>
    </row>
    <row r="16" spans="4:12" ht="15.75" customHeight="1">
      <c r="D16" s="153" t="s">
        <v>924</v>
      </c>
      <c r="E16" s="144"/>
      <c r="F16" s="144"/>
      <c r="G16" s="144"/>
      <c r="H16" s="144"/>
      <c r="I16" s="144"/>
      <c r="J16" s="144"/>
      <c r="K16" s="144"/>
      <c r="L16" s="144"/>
    </row>
    <row r="17" spans="4:12" ht="15.75" customHeight="1">
      <c r="D17" s="153" t="s">
        <v>923</v>
      </c>
      <c r="E17" s="144"/>
      <c r="F17" s="144"/>
      <c r="G17" s="144"/>
      <c r="H17" s="144"/>
      <c r="I17" s="144"/>
      <c r="J17" s="144"/>
      <c r="K17" s="144"/>
      <c r="L17" s="144"/>
    </row>
    <row r="18" spans="4:12" ht="15.75" customHeight="1">
      <c r="D18" s="153" t="s">
        <v>922</v>
      </c>
      <c r="E18" s="144"/>
      <c r="F18" s="144"/>
      <c r="G18" s="144"/>
      <c r="H18" s="144"/>
      <c r="I18" s="144"/>
      <c r="J18" s="144"/>
      <c r="K18" s="144"/>
      <c r="L18" s="144"/>
    </row>
    <row r="19" spans="4:12" ht="15.75" customHeight="1">
      <c r="D19" s="153" t="s">
        <v>921</v>
      </c>
      <c r="E19" s="144"/>
      <c r="F19" s="144"/>
      <c r="G19" s="144"/>
      <c r="H19" s="144"/>
      <c r="I19" s="144"/>
      <c r="J19" s="144"/>
      <c r="K19" s="144"/>
      <c r="L19" s="144"/>
    </row>
    <row r="20" spans="4:12" ht="15.75" customHeight="1">
      <c r="D20" s="153" t="s">
        <v>920</v>
      </c>
      <c r="E20" s="144"/>
      <c r="F20" s="144"/>
      <c r="G20" s="144"/>
      <c r="H20" s="144"/>
      <c r="I20" s="144"/>
      <c r="J20" s="144"/>
      <c r="K20" s="144"/>
      <c r="L20" s="144"/>
    </row>
    <row r="21" spans="4:12" ht="15.75" customHeight="1">
      <c r="D21" s="153" t="s">
        <v>919</v>
      </c>
      <c r="E21" s="144"/>
      <c r="F21" s="144"/>
      <c r="G21" s="144"/>
      <c r="H21" s="144"/>
      <c r="I21" s="144"/>
      <c r="J21" s="144"/>
      <c r="K21" s="144"/>
      <c r="L21" s="144"/>
    </row>
    <row r="22" spans="4:12" ht="15.75" customHeight="1">
      <c r="D22" s="153" t="s">
        <v>918</v>
      </c>
      <c r="E22" s="144"/>
      <c r="F22" s="144"/>
      <c r="G22" s="144"/>
      <c r="H22" s="144"/>
      <c r="I22" s="144"/>
      <c r="J22" s="144"/>
      <c r="K22" s="144"/>
      <c r="L22" s="144"/>
    </row>
    <row r="23" spans="4:12" ht="15.75" customHeight="1">
      <c r="D23" s="153" t="s">
        <v>917</v>
      </c>
      <c r="E23" s="144"/>
      <c r="F23" s="144"/>
      <c r="G23" s="144"/>
      <c r="H23" s="144"/>
      <c r="I23" s="144"/>
      <c r="J23" s="144"/>
      <c r="K23" s="144"/>
      <c r="L23" s="144"/>
    </row>
    <row r="24" spans="4:12" ht="15.75" customHeight="1">
      <c r="D24" s="153" t="s">
        <v>916</v>
      </c>
      <c r="E24" s="144"/>
      <c r="F24" s="144"/>
      <c r="G24" s="144"/>
      <c r="H24" s="144"/>
      <c r="I24" s="144"/>
      <c r="J24" s="144"/>
      <c r="K24" s="144"/>
      <c r="L24" s="144"/>
    </row>
    <row r="25" spans="4:12" ht="15.75" customHeight="1">
      <c r="D25" s="153" t="s">
        <v>915</v>
      </c>
      <c r="E25" s="144"/>
      <c r="F25" s="144"/>
      <c r="G25" s="144"/>
      <c r="H25" s="144"/>
      <c r="I25" s="144"/>
      <c r="J25" s="144"/>
      <c r="K25" s="144"/>
      <c r="L25" s="144"/>
    </row>
    <row r="26" spans="4:12" ht="15.75" customHeight="1">
      <c r="D26" s="153" t="s">
        <v>914</v>
      </c>
      <c r="E26" s="144"/>
      <c r="F26" s="144"/>
      <c r="G26" s="144"/>
      <c r="H26" s="144"/>
      <c r="I26" s="144"/>
      <c r="J26" s="144"/>
      <c r="K26" s="144"/>
      <c r="L26" s="144"/>
    </row>
    <row r="27" spans="4:12" ht="15.75" customHeight="1">
      <c r="D27" s="153" t="s">
        <v>913</v>
      </c>
      <c r="E27" s="144"/>
      <c r="F27" s="144"/>
      <c r="G27" s="144"/>
      <c r="H27" s="144"/>
      <c r="I27" s="144"/>
      <c r="J27" s="144"/>
      <c r="K27" s="144"/>
      <c r="L27" s="144"/>
    </row>
    <row r="28" spans="4:12" ht="15.75" customHeight="1">
      <c r="D28" s="153" t="s">
        <v>912</v>
      </c>
      <c r="E28" s="144"/>
      <c r="F28" s="144"/>
      <c r="G28" s="144"/>
      <c r="H28" s="144"/>
      <c r="I28" s="144"/>
      <c r="J28" s="144"/>
      <c r="K28" s="144"/>
      <c r="L28" s="144"/>
    </row>
    <row r="29" spans="4:12" ht="15.75" customHeight="1">
      <c r="D29" s="153" t="s">
        <v>911</v>
      </c>
      <c r="E29" s="144"/>
      <c r="F29" s="144"/>
      <c r="G29" s="144"/>
      <c r="H29" s="144"/>
      <c r="I29" s="144"/>
      <c r="J29" s="144"/>
      <c r="K29" s="144"/>
      <c r="L29" s="144"/>
    </row>
    <row r="30" spans="4:12" ht="15.75" customHeight="1">
      <c r="D30" s="153" t="s">
        <v>910</v>
      </c>
      <c r="E30" s="144"/>
      <c r="F30" s="144"/>
      <c r="G30" s="144"/>
      <c r="H30" s="144"/>
      <c r="I30" s="144"/>
      <c r="J30" s="144"/>
      <c r="K30" s="144"/>
      <c r="L30" s="144"/>
    </row>
    <row r="31" spans="4:12" ht="15.75" customHeight="1">
      <c r="D31" s="153" t="s">
        <v>909</v>
      </c>
      <c r="E31" s="144"/>
      <c r="F31" s="144"/>
      <c r="G31" s="144"/>
      <c r="H31" s="144"/>
      <c r="I31" s="144"/>
      <c r="J31" s="144"/>
      <c r="K31" s="144"/>
      <c r="L31" s="144"/>
    </row>
    <row r="32" spans="4:12" ht="15.75" customHeight="1">
      <c r="D32" s="153" t="s">
        <v>908</v>
      </c>
      <c r="E32" s="144"/>
      <c r="F32" s="144"/>
      <c r="G32" s="144"/>
      <c r="H32" s="144"/>
      <c r="I32" s="144"/>
      <c r="J32" s="144"/>
      <c r="K32" s="144"/>
      <c r="L32" s="144"/>
    </row>
    <row r="33" spans="4:12" ht="15.75" customHeight="1">
      <c r="D33" s="153" t="s">
        <v>907</v>
      </c>
      <c r="E33" s="144"/>
      <c r="F33" s="144"/>
      <c r="G33" s="144"/>
      <c r="H33" s="144"/>
      <c r="I33" s="144"/>
      <c r="J33" s="144"/>
      <c r="K33" s="144"/>
      <c r="L33" s="144"/>
    </row>
    <row r="34" spans="4:12" ht="15.75" customHeight="1">
      <c r="D34" s="153" t="s">
        <v>906</v>
      </c>
      <c r="E34" s="144"/>
      <c r="F34" s="144"/>
      <c r="G34" s="144"/>
      <c r="H34" s="144"/>
      <c r="I34" s="144"/>
      <c r="J34" s="144"/>
      <c r="K34" s="144"/>
      <c r="L34" s="144"/>
    </row>
    <row r="35" spans="4:12" ht="15.75" customHeight="1">
      <c r="D35" s="145" t="s">
        <v>905</v>
      </c>
      <c r="E35" s="144"/>
      <c r="F35" s="144"/>
      <c r="G35" s="144"/>
      <c r="H35" s="144"/>
      <c r="I35" s="144"/>
      <c r="J35" s="144"/>
      <c r="K35" s="144"/>
      <c r="L35" s="144"/>
    </row>
    <row r="36" spans="4:12" ht="15.75" customHeight="1">
      <c r="D36" s="145" t="s">
        <v>904</v>
      </c>
      <c r="E36" s="144"/>
      <c r="F36" s="144"/>
      <c r="G36" s="144"/>
      <c r="H36" s="144"/>
      <c r="I36" s="144"/>
      <c r="J36" s="144"/>
      <c r="K36" s="144"/>
      <c r="L36" s="144"/>
    </row>
    <row r="37" spans="4:12" ht="15.75" customHeight="1">
      <c r="D37" s="153" t="s">
        <v>903</v>
      </c>
      <c r="E37" s="144"/>
      <c r="F37" s="144"/>
      <c r="G37" s="144"/>
      <c r="H37" s="144"/>
      <c r="I37" s="144"/>
      <c r="J37" s="144"/>
      <c r="K37" s="144"/>
      <c r="L37" s="144"/>
    </row>
    <row r="38" spans="4:12" ht="15.75" customHeight="1">
      <c r="D38" s="153" t="s">
        <v>902</v>
      </c>
      <c r="E38" s="144"/>
      <c r="F38" s="144"/>
      <c r="G38" s="144"/>
      <c r="H38" s="144"/>
      <c r="I38" s="144"/>
      <c r="J38" s="144"/>
      <c r="K38" s="144"/>
      <c r="L38" s="144"/>
    </row>
    <row r="39" spans="4:12" ht="15.75" customHeight="1">
      <c r="D39" s="153" t="s">
        <v>901</v>
      </c>
      <c r="E39" s="144"/>
      <c r="F39" s="144"/>
      <c r="G39" s="144"/>
      <c r="H39" s="144"/>
      <c r="I39" s="144"/>
      <c r="J39" s="144"/>
      <c r="K39" s="144"/>
      <c r="L39" s="144"/>
    </row>
    <row r="40" spans="4:12" ht="15.75" customHeight="1">
      <c r="D40" s="145" t="s">
        <v>900</v>
      </c>
      <c r="E40" s="144"/>
      <c r="F40" s="144"/>
      <c r="G40" s="144"/>
      <c r="H40" s="144"/>
      <c r="I40" s="144"/>
      <c r="J40" s="144"/>
      <c r="K40" s="144"/>
      <c r="L40" s="144"/>
    </row>
    <row r="41" spans="4:12" ht="15.75" customHeight="1">
      <c r="D41" s="153" t="s">
        <v>899</v>
      </c>
      <c r="E41" s="144"/>
      <c r="F41" s="144"/>
      <c r="G41" s="144"/>
      <c r="H41" s="144"/>
      <c r="I41" s="144"/>
      <c r="J41" s="144"/>
      <c r="K41" s="144"/>
      <c r="L41" s="144"/>
    </row>
    <row r="42" spans="4:12" ht="15.75" customHeight="1">
      <c r="D42" s="145" t="s">
        <v>898</v>
      </c>
      <c r="E42" s="144"/>
      <c r="F42" s="144"/>
      <c r="G42" s="144"/>
      <c r="H42" s="144"/>
      <c r="I42" s="144"/>
      <c r="J42" s="144"/>
      <c r="K42" s="144"/>
      <c r="L42" s="144"/>
    </row>
    <row r="43" spans="4:12" ht="15.75" customHeight="1">
      <c r="D43" s="145" t="s">
        <v>897</v>
      </c>
      <c r="E43" s="144"/>
      <c r="F43" s="144"/>
      <c r="G43" s="144"/>
      <c r="H43" s="144"/>
      <c r="I43" s="144"/>
      <c r="J43" s="144"/>
      <c r="K43" s="144"/>
      <c r="L43" s="144"/>
    </row>
    <row r="44" spans="4:12" ht="15.75" customHeight="1">
      <c r="D44" s="153" t="s">
        <v>896</v>
      </c>
      <c r="E44" s="144"/>
      <c r="F44" s="144"/>
      <c r="G44" s="144"/>
      <c r="H44" s="144"/>
      <c r="I44" s="144"/>
      <c r="J44" s="144"/>
      <c r="K44" s="144"/>
      <c r="L44" s="144"/>
    </row>
    <row r="45" spans="4:12" ht="15.75" customHeight="1">
      <c r="D45" s="145" t="s">
        <v>895</v>
      </c>
      <c r="E45" s="144"/>
      <c r="F45" s="144"/>
      <c r="G45" s="144"/>
      <c r="H45" s="144"/>
      <c r="I45" s="144"/>
      <c r="J45" s="144"/>
      <c r="K45" s="144"/>
      <c r="L45" s="144"/>
    </row>
    <row r="46" spans="4:12" ht="15.75" customHeight="1">
      <c r="D46" s="153" t="s">
        <v>894</v>
      </c>
      <c r="E46" s="144"/>
      <c r="F46" s="144"/>
      <c r="G46" s="144"/>
      <c r="H46" s="144"/>
      <c r="I46" s="144"/>
      <c r="J46" s="144"/>
      <c r="K46" s="144"/>
      <c r="L46" s="144"/>
    </row>
    <row r="47" spans="4:12" ht="15.75" customHeight="1">
      <c r="D47" s="145" t="s">
        <v>893</v>
      </c>
      <c r="E47" s="144"/>
      <c r="F47" s="144"/>
      <c r="G47" s="144"/>
      <c r="H47" s="144"/>
      <c r="I47" s="144"/>
      <c r="J47" s="144"/>
      <c r="K47" s="144"/>
      <c r="L47" s="144"/>
    </row>
    <row r="48" spans="4:12" ht="15.75" customHeight="1">
      <c r="D48" s="145" t="s">
        <v>892</v>
      </c>
      <c r="E48" s="144"/>
      <c r="F48" s="144"/>
      <c r="G48" s="144"/>
      <c r="H48" s="144"/>
      <c r="I48" s="144"/>
      <c r="J48" s="144"/>
      <c r="K48" s="144"/>
      <c r="L48" s="144"/>
    </row>
    <row r="49" spans="4:12" ht="15.75" customHeight="1">
      <c r="D49" s="145" t="s">
        <v>891</v>
      </c>
      <c r="E49" s="144"/>
      <c r="F49" s="144"/>
      <c r="G49" s="144"/>
      <c r="H49" s="144"/>
      <c r="I49" s="144"/>
      <c r="J49" s="144"/>
      <c r="K49" s="144"/>
      <c r="L49" s="144"/>
    </row>
    <row r="50" spans="4:12" ht="15.75" customHeight="1">
      <c r="D50" s="145" t="s">
        <v>890</v>
      </c>
      <c r="E50" s="144"/>
      <c r="F50" s="144"/>
      <c r="G50" s="144"/>
      <c r="H50" s="144"/>
      <c r="I50" s="144"/>
      <c r="J50" s="144"/>
      <c r="K50" s="144"/>
      <c r="L50" s="144"/>
    </row>
    <row r="51" spans="4:12" ht="15.75" customHeight="1">
      <c r="D51" s="145" t="s">
        <v>889</v>
      </c>
      <c r="E51" s="144"/>
      <c r="F51" s="144"/>
      <c r="G51" s="144"/>
      <c r="H51" s="144"/>
      <c r="I51" s="144"/>
      <c r="J51" s="144"/>
      <c r="K51" s="144"/>
      <c r="L51" s="144"/>
    </row>
    <row r="52" spans="4:12" ht="15.75" customHeight="1">
      <c r="D52" s="153" t="s">
        <v>888</v>
      </c>
      <c r="E52" s="144"/>
      <c r="F52" s="144"/>
      <c r="G52" s="144"/>
      <c r="H52" s="144"/>
      <c r="I52" s="144"/>
      <c r="J52" s="144"/>
      <c r="K52" s="144"/>
      <c r="L52" s="144"/>
    </row>
    <row r="53" spans="4:12" ht="15.75" customHeight="1">
      <c r="D53" s="145" t="s">
        <v>887</v>
      </c>
      <c r="E53" s="144"/>
      <c r="F53" s="144"/>
      <c r="G53" s="144"/>
      <c r="H53" s="144"/>
      <c r="I53" s="144"/>
      <c r="J53" s="144"/>
      <c r="K53" s="144"/>
      <c r="L53" s="144"/>
    </row>
    <row r="54" spans="4:12" ht="15.75" customHeight="1">
      <c r="D54" s="145" t="s">
        <v>886</v>
      </c>
      <c r="E54" s="144"/>
      <c r="F54" s="144"/>
      <c r="G54" s="144"/>
      <c r="H54" s="144"/>
      <c r="I54" s="144"/>
      <c r="J54" s="144"/>
      <c r="K54" s="144"/>
      <c r="L54" s="144"/>
    </row>
    <row r="55" spans="4:12" ht="15.75" customHeight="1">
      <c r="D55" s="145" t="s">
        <v>885</v>
      </c>
      <c r="E55" s="144"/>
      <c r="F55" s="144"/>
      <c r="G55" s="144"/>
      <c r="H55" s="144"/>
      <c r="I55" s="144"/>
      <c r="J55" s="144"/>
      <c r="K55" s="144"/>
      <c r="L55" s="144"/>
    </row>
    <row r="56" spans="4:12" ht="15.75" customHeight="1">
      <c r="D56" s="145" t="s">
        <v>884</v>
      </c>
      <c r="E56" s="144"/>
      <c r="F56" s="144"/>
      <c r="G56" s="144"/>
      <c r="H56" s="144"/>
      <c r="I56" s="144"/>
      <c r="J56" s="144"/>
      <c r="K56" s="144"/>
      <c r="L56" s="144"/>
    </row>
    <row r="57" spans="4:12" ht="40.5" customHeight="1">
      <c r="D57" s="146" t="s">
        <v>883</v>
      </c>
      <c r="E57" s="144"/>
      <c r="F57" s="144"/>
      <c r="G57" s="144"/>
      <c r="H57" s="144"/>
      <c r="I57" s="144"/>
      <c r="J57" s="144"/>
      <c r="K57" s="144"/>
      <c r="L57" s="144"/>
    </row>
    <row r="58" spans="4:12" ht="25.5" customHeight="1">
      <c r="D58" s="152" t="s">
        <v>882</v>
      </c>
      <c r="E58" s="140"/>
      <c r="F58" s="140"/>
      <c r="G58" s="140"/>
      <c r="H58" s="140"/>
      <c r="I58" s="140"/>
      <c r="J58" s="140"/>
      <c r="K58" s="140"/>
      <c r="L58" s="140"/>
    </row>
    <row r="59" spans="4:12" ht="24.75" customHeight="1">
      <c r="D59" s="151" t="s">
        <v>881</v>
      </c>
      <c r="E59" s="140"/>
      <c r="F59" s="140"/>
      <c r="G59" s="140"/>
      <c r="H59" s="140"/>
      <c r="I59" s="140"/>
      <c r="J59" s="140"/>
      <c r="K59" s="140"/>
      <c r="L59" s="140"/>
    </row>
    <row r="60" spans="4:12" ht="15" customHeight="1">
      <c r="D60" s="339" t="s">
        <v>1107</v>
      </c>
    </row>
    <row r="61" spans="4:12" ht="15" customHeight="1"/>
    <row r="62" spans="4:12" ht="15" customHeight="1"/>
    <row r="63" spans="4:12" ht="9.75" customHeight="1"/>
    <row r="64" spans="4:12" ht="5.25" customHeight="1">
      <c r="D64" s="139"/>
      <c r="F64" s="138"/>
      <c r="H64" s="137" t="s">
        <v>880</v>
      </c>
      <c r="K64" s="426"/>
      <c r="L64" s="426"/>
    </row>
    <row r="65" spans="3:12" ht="12" customHeight="1">
      <c r="C65" s="334"/>
      <c r="D65" s="427"/>
      <c r="E65" s="427"/>
      <c r="F65" s="427"/>
      <c r="G65" s="427"/>
      <c r="H65" s="427"/>
      <c r="I65" s="427"/>
      <c r="J65" s="427"/>
      <c r="K65" s="427"/>
      <c r="L65" s="427"/>
    </row>
    <row r="66" spans="3:12">
      <c r="D66" s="150"/>
      <c r="E66" s="421"/>
      <c r="F66" s="421"/>
      <c r="G66" s="421"/>
      <c r="H66" s="421"/>
      <c r="I66" s="421"/>
      <c r="J66" s="421"/>
      <c r="K66" s="421"/>
      <c r="L66" s="421"/>
    </row>
    <row r="72" spans="3:12">
      <c r="D72" s="330"/>
    </row>
  </sheetData>
  <customSheetViews>
    <customSheetView guid="{AB7C7113-F865-4779-9FA4-3A0AD2C9E93A}" scale="90" topLeftCell="C36">
      <selection activeCell="N9" sqref="N9"/>
      <pageMargins left="0.7" right="0.7" top="0.75" bottom="0.75" header="0.3" footer="0.3"/>
      <pageSetup orientation="portrait" r:id="rId1"/>
    </customSheetView>
    <customSheetView guid="{05A24B3F-0046-4A93-964B-C8E884CA78A3}" scale="90" topLeftCell="C36">
      <selection activeCell="N9" sqref="N9"/>
      <pageMargins left="0.7" right="0.7" top="0.75" bottom="0.75" header="0.3" footer="0.3"/>
      <pageSetup orientation="portrait" r:id="rId2"/>
    </customSheetView>
  </customSheetViews>
  <mergeCells count="8">
    <mergeCell ref="E66:F66"/>
    <mergeCell ref="G66:I66"/>
    <mergeCell ref="J66:L66"/>
    <mergeCell ref="D5:L5"/>
    <mergeCell ref="D6:D7"/>
    <mergeCell ref="E6:L6"/>
    <mergeCell ref="K64:L64"/>
    <mergeCell ref="D65:L65"/>
  </mergeCell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00B050"/>
  </sheetPr>
  <dimension ref="C5:L70"/>
  <sheetViews>
    <sheetView view="pageBreakPreview" topLeftCell="C1" zoomScale="60" zoomScaleNormal="90" workbookViewId="0">
      <selection activeCell="F25" sqref="F25"/>
    </sheetView>
  </sheetViews>
  <sheetFormatPr baseColWidth="10" defaultRowHeight="15"/>
  <cols>
    <col min="1" max="2" width="11.42578125" style="136"/>
    <col min="3" max="3" width="4.28515625" style="136" customWidth="1"/>
    <col min="4" max="4" width="40.85546875" style="136" customWidth="1"/>
    <col min="5" max="5" width="11" style="136" customWidth="1"/>
    <col min="6" max="6" width="18.7109375" style="136" customWidth="1"/>
    <col min="7" max="7" width="13.28515625" style="136" customWidth="1"/>
    <col min="8" max="8" width="13.140625" style="136" customWidth="1"/>
    <col min="9" max="9" width="10.42578125" style="136" customWidth="1"/>
    <col min="10" max="10" width="10.28515625" style="136" customWidth="1"/>
    <col min="11" max="11" width="10.85546875" style="136" customWidth="1"/>
    <col min="12" max="12" width="12.42578125" style="136" customWidth="1"/>
    <col min="13" max="13" width="3.85546875" style="136" customWidth="1"/>
    <col min="14" max="16384" width="11.42578125" style="136"/>
  </cols>
  <sheetData>
    <row r="5" spans="4:12" ht="99" customHeight="1" thickBot="1">
      <c r="D5" s="414"/>
      <c r="E5" s="415"/>
      <c r="F5" s="415"/>
      <c r="G5" s="415"/>
      <c r="H5" s="415"/>
      <c r="I5" s="415"/>
      <c r="J5" s="415"/>
      <c r="K5" s="415"/>
      <c r="L5" s="416"/>
    </row>
    <row r="6" spans="4:12">
      <c r="D6" s="422" t="s">
        <v>933</v>
      </c>
      <c r="E6" s="419" t="s">
        <v>879</v>
      </c>
      <c r="F6" s="419"/>
      <c r="G6" s="419"/>
      <c r="H6" s="419"/>
      <c r="I6" s="419"/>
      <c r="J6" s="419"/>
      <c r="K6" s="419"/>
      <c r="L6" s="420"/>
    </row>
    <row r="7" spans="4:12" ht="42" customHeight="1" thickBot="1">
      <c r="D7" s="423"/>
      <c r="E7" s="156" t="s">
        <v>878</v>
      </c>
      <c r="F7" s="155" t="s">
        <v>877</v>
      </c>
      <c r="G7" s="155" t="s">
        <v>876</v>
      </c>
      <c r="H7" s="155" t="s">
        <v>875</v>
      </c>
      <c r="I7" s="155" t="s">
        <v>874</v>
      </c>
      <c r="J7" s="155" t="s">
        <v>873</v>
      </c>
      <c r="K7" s="155" t="s">
        <v>872</v>
      </c>
      <c r="L7" s="155" t="s">
        <v>871</v>
      </c>
    </row>
    <row r="8" spans="4:12" ht="15.75" customHeight="1">
      <c r="D8" s="159" t="s">
        <v>932</v>
      </c>
      <c r="E8" s="147">
        <v>1651213</v>
      </c>
      <c r="F8" s="147">
        <v>35793.040000000001</v>
      </c>
      <c r="G8" s="147">
        <v>1687006.04</v>
      </c>
      <c r="H8" s="147"/>
      <c r="I8" s="147">
        <v>508952.64</v>
      </c>
      <c r="J8" s="147">
        <v>1489232.04</v>
      </c>
      <c r="K8" s="147">
        <v>980279.4</v>
      </c>
      <c r="L8" s="147">
        <f>G8-J8</f>
        <v>197774</v>
      </c>
    </row>
    <row r="9" spans="4:12" ht="15.75" customHeight="1">
      <c r="D9" s="159" t="s">
        <v>939</v>
      </c>
      <c r="E9" s="144">
        <v>1570741</v>
      </c>
      <c r="F9" s="144">
        <v>-414612.66</v>
      </c>
      <c r="G9" s="144">
        <v>1156128.3400000001</v>
      </c>
      <c r="H9" s="144">
        <v>0</v>
      </c>
      <c r="I9" s="144">
        <v>-1803418.63</v>
      </c>
      <c r="J9" s="144">
        <v>-1063769.47</v>
      </c>
      <c r="K9" s="144">
        <v>739649.16</v>
      </c>
      <c r="L9" s="144">
        <f t="shared" ref="L9:L10" si="0">G9-J9</f>
        <v>2219897.81</v>
      </c>
    </row>
    <row r="10" spans="4:12" ht="15.75" customHeight="1">
      <c r="D10" s="159" t="s">
        <v>938</v>
      </c>
      <c r="E10" s="144">
        <v>20515709</v>
      </c>
      <c r="F10" s="144">
        <v>378819.62</v>
      </c>
      <c r="G10" s="144">
        <v>20894528.620000001</v>
      </c>
      <c r="H10" s="144">
        <v>0</v>
      </c>
      <c r="I10" s="144">
        <v>13232</v>
      </c>
      <c r="J10" s="144">
        <v>20872016.100000001</v>
      </c>
      <c r="K10" s="144">
        <v>20858784.100000001</v>
      </c>
      <c r="L10" s="144">
        <f t="shared" si="0"/>
        <v>22512.519999999553</v>
      </c>
    </row>
    <row r="11" spans="4:12" ht="15.75" customHeight="1">
      <c r="D11" s="159" t="s">
        <v>937</v>
      </c>
      <c r="E11" s="144"/>
      <c r="F11" s="144"/>
      <c r="G11" s="144"/>
      <c r="H11" s="144"/>
      <c r="I11" s="144"/>
      <c r="J11" s="144"/>
      <c r="K11" s="144"/>
      <c r="L11" s="144"/>
    </row>
    <row r="12" spans="4:12" ht="15.75" customHeight="1">
      <c r="D12" s="159" t="s">
        <v>936</v>
      </c>
      <c r="E12" s="144"/>
      <c r="F12" s="144"/>
      <c r="G12" s="144"/>
      <c r="H12" s="144"/>
      <c r="I12" s="144"/>
      <c r="J12" s="144"/>
      <c r="K12" s="144"/>
      <c r="L12" s="144"/>
    </row>
    <row r="13" spans="4:12" ht="15.75" customHeight="1">
      <c r="D13" s="159" t="s">
        <v>935</v>
      </c>
      <c r="E13" s="144"/>
      <c r="F13" s="144"/>
      <c r="G13" s="144"/>
      <c r="H13" s="144"/>
      <c r="I13" s="144"/>
      <c r="J13" s="144"/>
      <c r="K13" s="144"/>
      <c r="L13" s="144"/>
    </row>
    <row r="14" spans="4:12" ht="15.75" customHeight="1">
      <c r="D14" s="159" t="s">
        <v>934</v>
      </c>
      <c r="E14" s="144"/>
      <c r="F14" s="144"/>
      <c r="G14" s="144"/>
      <c r="H14" s="144"/>
      <c r="I14" s="144"/>
      <c r="J14" s="144"/>
      <c r="K14" s="144"/>
      <c r="L14" s="144"/>
    </row>
    <row r="15" spans="4:12" ht="24.75" customHeight="1">
      <c r="D15" s="158" t="s">
        <v>881</v>
      </c>
      <c r="E15" s="157">
        <v>23737663</v>
      </c>
      <c r="F15" s="157"/>
      <c r="G15" s="157">
        <v>23737663</v>
      </c>
      <c r="H15" s="157"/>
      <c r="I15" s="157">
        <v>-1281233.99</v>
      </c>
      <c r="J15" s="157">
        <v>21297478.670000002</v>
      </c>
      <c r="K15" s="157">
        <v>22578712.66</v>
      </c>
      <c r="L15" s="157">
        <v>2440184.33</v>
      </c>
    </row>
    <row r="16" spans="4:12">
      <c r="D16" s="339" t="s">
        <v>1107</v>
      </c>
    </row>
    <row r="18" spans="3:12">
      <c r="C18" s="428"/>
      <c r="D18" s="428"/>
      <c r="H18" s="137"/>
      <c r="K18" s="426"/>
      <c r="L18" s="426"/>
    </row>
    <row r="63" spans="3:3">
      <c r="C63" s="334"/>
    </row>
    <row r="70" spans="4:4">
      <c r="D70" s="330"/>
    </row>
  </sheetData>
  <customSheetViews>
    <customSheetView guid="{AB7C7113-F865-4779-9FA4-3A0AD2C9E93A}" scale="90" topLeftCell="C7">
      <selection activeCell="N9" sqref="N9"/>
      <pageMargins left="0.7" right="0.7" top="0.75" bottom="0.75" header="0.3" footer="0.3"/>
      <pageSetup orientation="portrait" r:id="rId1"/>
    </customSheetView>
    <customSheetView guid="{05A24B3F-0046-4A93-964B-C8E884CA78A3}" scale="90" topLeftCell="C7">
      <selection activeCell="N9" sqref="N9"/>
      <pageMargins left="0.7" right="0.7" top="0.75" bottom="0.75" header="0.3" footer="0.3"/>
      <pageSetup orientation="portrait" r:id="rId2"/>
    </customSheetView>
  </customSheetViews>
  <mergeCells count="5">
    <mergeCell ref="D5:L5"/>
    <mergeCell ref="D6:D7"/>
    <mergeCell ref="E6:L6"/>
    <mergeCell ref="C18:D18"/>
    <mergeCell ref="K18:L18"/>
  </mergeCells>
  <pageMargins left="0.70866141732283472" right="0.70866141732283472" top="0.74803149606299213" bottom="0.74803149606299213" header="0.31496062992125984" footer="0.31496062992125984"/>
  <pageSetup scale="72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00B0F0"/>
  </sheetPr>
  <dimension ref="C5:L72"/>
  <sheetViews>
    <sheetView zoomScale="85" zoomScaleNormal="85" workbookViewId="0">
      <selection activeCell="F13" sqref="F13"/>
    </sheetView>
  </sheetViews>
  <sheetFormatPr baseColWidth="10" defaultRowHeight="15"/>
  <cols>
    <col min="1" max="2" width="11.42578125" style="136"/>
    <col min="3" max="3" width="4.28515625" style="136" customWidth="1"/>
    <col min="4" max="4" width="40.85546875" style="136" customWidth="1"/>
    <col min="5" max="5" width="11" style="136" customWidth="1"/>
    <col min="6" max="6" width="18.7109375" style="136" customWidth="1"/>
    <col min="7" max="7" width="13.28515625" style="136" customWidth="1"/>
    <col min="8" max="8" width="14.5703125" style="136" customWidth="1"/>
    <col min="9" max="9" width="10.42578125" style="136" customWidth="1"/>
    <col min="10" max="10" width="10.28515625" style="136" customWidth="1"/>
    <col min="11" max="11" width="10.85546875" style="136" customWidth="1"/>
    <col min="12" max="12" width="12.42578125" style="136" customWidth="1"/>
    <col min="13" max="13" width="4.42578125" style="136" customWidth="1"/>
    <col min="14" max="16384" width="11.42578125" style="136"/>
  </cols>
  <sheetData>
    <row r="5" spans="4:12" ht="88.5" customHeight="1" thickBot="1">
      <c r="D5" s="414"/>
      <c r="E5" s="415"/>
      <c r="F5" s="415"/>
      <c r="G5" s="415"/>
      <c r="H5" s="415"/>
      <c r="I5" s="415"/>
      <c r="J5" s="415"/>
      <c r="K5" s="415"/>
      <c r="L5" s="416"/>
    </row>
    <row r="6" spans="4:12">
      <c r="D6" s="429" t="s">
        <v>933</v>
      </c>
      <c r="E6" s="431" t="s">
        <v>879</v>
      </c>
      <c r="F6" s="431"/>
      <c r="G6" s="431"/>
      <c r="H6" s="431"/>
      <c r="I6" s="431"/>
      <c r="J6" s="431"/>
      <c r="K6" s="431"/>
      <c r="L6" s="432"/>
    </row>
    <row r="7" spans="4:12" ht="42" customHeight="1" thickBot="1">
      <c r="D7" s="430"/>
      <c r="E7" s="166" t="s">
        <v>878</v>
      </c>
      <c r="F7" s="165" t="s">
        <v>877</v>
      </c>
      <c r="G7" s="165" t="s">
        <v>876</v>
      </c>
      <c r="H7" s="165" t="s">
        <v>875</v>
      </c>
      <c r="I7" s="165" t="s">
        <v>874</v>
      </c>
      <c r="J7" s="165" t="s">
        <v>873</v>
      </c>
      <c r="K7" s="165" t="s">
        <v>872</v>
      </c>
      <c r="L7" s="165" t="s">
        <v>871</v>
      </c>
    </row>
    <row r="8" spans="4:12" ht="15.75" customHeight="1">
      <c r="D8" s="159" t="s">
        <v>954</v>
      </c>
      <c r="E8" s="147"/>
      <c r="F8" s="147"/>
      <c r="G8" s="147"/>
      <c r="H8" s="147"/>
      <c r="I8" s="147"/>
      <c r="J8" s="147"/>
      <c r="K8" s="147"/>
      <c r="L8" s="147"/>
    </row>
    <row r="9" spans="4:12" ht="15.75" customHeight="1">
      <c r="D9" s="164" t="s">
        <v>953</v>
      </c>
      <c r="E9" s="144"/>
      <c r="F9" s="144"/>
      <c r="G9" s="144"/>
      <c r="H9" s="144"/>
      <c r="I9" s="144"/>
      <c r="J9" s="144"/>
      <c r="K9" s="144"/>
      <c r="L9" s="144"/>
    </row>
    <row r="10" spans="4:12" ht="15.75" customHeight="1">
      <c r="D10" s="164" t="s">
        <v>952</v>
      </c>
      <c r="E10" s="144"/>
      <c r="F10" s="144"/>
      <c r="G10" s="144"/>
      <c r="H10" s="144"/>
      <c r="I10" s="144"/>
      <c r="J10" s="144"/>
      <c r="K10" s="144"/>
      <c r="L10" s="144"/>
    </row>
    <row r="11" spans="4:12" ht="15.75" customHeight="1">
      <c r="D11" s="164" t="s">
        <v>951</v>
      </c>
      <c r="E11" s="144"/>
      <c r="F11" s="144"/>
      <c r="G11" s="144"/>
      <c r="H11" s="144"/>
      <c r="I11" s="144"/>
      <c r="J11" s="144"/>
      <c r="K11" s="144"/>
      <c r="L11" s="144"/>
    </row>
    <row r="12" spans="4:12" ht="15.75" customHeight="1">
      <c r="D12" s="159" t="s">
        <v>950</v>
      </c>
      <c r="E12" s="144"/>
      <c r="F12" s="144"/>
      <c r="G12" s="144"/>
      <c r="H12" s="144"/>
      <c r="I12" s="144"/>
      <c r="J12" s="144"/>
      <c r="K12" s="144"/>
      <c r="L12" s="144"/>
    </row>
    <row r="13" spans="4:12" ht="15.75" customHeight="1">
      <c r="D13" s="164" t="s">
        <v>949</v>
      </c>
      <c r="E13" s="144"/>
      <c r="F13" s="144"/>
      <c r="G13" s="144"/>
      <c r="H13" s="144"/>
      <c r="I13" s="144"/>
      <c r="J13" s="144"/>
      <c r="K13" s="144"/>
      <c r="L13" s="144"/>
    </row>
    <row r="14" spans="4:12" ht="15.75" customHeight="1">
      <c r="D14" s="164" t="s">
        <v>948</v>
      </c>
      <c r="E14" s="144"/>
      <c r="F14" s="144"/>
      <c r="G14" s="144"/>
      <c r="H14" s="144"/>
      <c r="I14" s="144"/>
      <c r="J14" s="144"/>
      <c r="K14" s="144"/>
      <c r="L14" s="144"/>
    </row>
    <row r="15" spans="4:12" ht="15.75" customHeight="1">
      <c r="D15" s="164" t="s">
        <v>947</v>
      </c>
      <c r="E15" s="144"/>
      <c r="F15" s="144"/>
      <c r="G15" s="144"/>
      <c r="H15" s="144"/>
      <c r="I15" s="144"/>
      <c r="J15" s="144"/>
      <c r="K15" s="144"/>
      <c r="L15" s="144"/>
    </row>
    <row r="16" spans="4:12" ht="15.75" customHeight="1">
      <c r="D16" s="159" t="s">
        <v>946</v>
      </c>
      <c r="E16" s="144"/>
      <c r="F16" s="144"/>
      <c r="G16" s="144"/>
      <c r="H16" s="144"/>
      <c r="I16" s="144"/>
      <c r="J16" s="144"/>
      <c r="K16" s="144"/>
      <c r="L16" s="144"/>
    </row>
    <row r="17" spans="4:12" ht="15.75" customHeight="1">
      <c r="D17" s="164" t="s">
        <v>945</v>
      </c>
      <c r="E17" s="144"/>
      <c r="F17" s="144"/>
      <c r="G17" s="144"/>
      <c r="H17" s="144"/>
      <c r="I17" s="144"/>
      <c r="J17" s="144"/>
      <c r="K17" s="144"/>
      <c r="L17" s="144"/>
    </row>
    <row r="18" spans="4:12" ht="15.75" customHeight="1">
      <c r="D18" s="164" t="s">
        <v>944</v>
      </c>
      <c r="E18" s="144"/>
      <c r="F18" s="144"/>
      <c r="G18" s="144"/>
      <c r="H18" s="144"/>
      <c r="I18" s="144"/>
      <c r="J18" s="144"/>
      <c r="K18" s="144"/>
      <c r="L18" s="144"/>
    </row>
    <row r="19" spans="4:12" ht="15.75" customHeight="1">
      <c r="D19" s="164" t="s">
        <v>943</v>
      </c>
      <c r="E19" s="144"/>
      <c r="F19" s="144"/>
      <c r="G19" s="144"/>
      <c r="H19" s="144"/>
      <c r="I19" s="144"/>
      <c r="J19" s="144"/>
      <c r="K19" s="144"/>
      <c r="L19" s="144"/>
    </row>
    <row r="20" spans="4:12" ht="15.75" customHeight="1">
      <c r="D20" s="159" t="s">
        <v>942</v>
      </c>
      <c r="E20" s="144"/>
      <c r="F20" s="144"/>
      <c r="G20" s="144"/>
      <c r="H20" s="144"/>
      <c r="I20" s="144"/>
      <c r="J20" s="144"/>
      <c r="K20" s="144"/>
      <c r="L20" s="144"/>
    </row>
    <row r="21" spans="4:12" ht="15.75" customHeight="1">
      <c r="D21" s="159" t="s">
        <v>941</v>
      </c>
      <c r="E21" s="144"/>
      <c r="F21" s="144"/>
      <c r="G21" s="144"/>
      <c r="H21" s="144"/>
      <c r="I21" s="144"/>
      <c r="J21" s="144"/>
      <c r="K21" s="144"/>
      <c r="L21" s="144"/>
    </row>
    <row r="22" spans="4:12" ht="15.75" customHeight="1">
      <c r="D22" s="164" t="s">
        <v>903</v>
      </c>
      <c r="E22" s="144"/>
      <c r="F22" s="144"/>
      <c r="G22" s="144"/>
      <c r="H22" s="144"/>
      <c r="I22" s="144"/>
      <c r="J22" s="144"/>
      <c r="K22" s="144"/>
      <c r="L22" s="144"/>
    </row>
    <row r="23" spans="4:12" ht="15.75" customHeight="1">
      <c r="D23" s="164" t="s">
        <v>940</v>
      </c>
      <c r="E23" s="144"/>
      <c r="F23" s="144"/>
      <c r="G23" s="144"/>
      <c r="H23" s="144"/>
      <c r="I23" s="144"/>
      <c r="J23" s="144"/>
      <c r="K23" s="144"/>
      <c r="L23" s="144"/>
    </row>
    <row r="24" spans="4:12" ht="15.75" customHeight="1">
      <c r="D24" s="159" t="s">
        <v>934</v>
      </c>
      <c r="E24" s="144"/>
      <c r="F24" s="144"/>
      <c r="G24" s="144"/>
      <c r="H24" s="144"/>
      <c r="I24" s="144"/>
      <c r="J24" s="144"/>
      <c r="K24" s="144"/>
      <c r="L24" s="144"/>
    </row>
    <row r="25" spans="4:12" ht="15.75" customHeight="1">
      <c r="D25" s="163" t="s">
        <v>881</v>
      </c>
      <c r="E25" s="157"/>
      <c r="F25" s="157"/>
      <c r="G25" s="157"/>
      <c r="H25" s="157"/>
      <c r="I25" s="157"/>
      <c r="J25" s="157"/>
      <c r="K25" s="157"/>
      <c r="L25" s="157"/>
    </row>
    <row r="26" spans="4:12" ht="6" customHeight="1"/>
    <row r="27" spans="4:12">
      <c r="D27" s="339" t="s">
        <v>1107</v>
      </c>
    </row>
    <row r="30" spans="4:12">
      <c r="D30" s="162" t="s">
        <v>1104</v>
      </c>
      <c r="E30" s="160"/>
      <c r="F30" s="433"/>
      <c r="G30" s="433"/>
      <c r="H30" s="161"/>
      <c r="I30" s="434" t="s">
        <v>1103</v>
      </c>
      <c r="J30" s="434"/>
      <c r="K30" s="434"/>
      <c r="L30" s="434"/>
    </row>
    <row r="31" spans="4:12">
      <c r="D31" s="160"/>
      <c r="E31" s="160"/>
      <c r="F31" s="160"/>
      <c r="G31" s="160"/>
      <c r="H31" s="160"/>
      <c r="I31" s="160"/>
      <c r="J31" s="160"/>
      <c r="K31" s="160"/>
      <c r="L31" s="160"/>
    </row>
    <row r="65" spans="3:4">
      <c r="C65" s="334"/>
    </row>
    <row r="72" spans="3:4">
      <c r="D72" s="330"/>
    </row>
  </sheetData>
  <customSheetViews>
    <customSheetView guid="{AB7C7113-F865-4779-9FA4-3A0AD2C9E93A}" scale="90" topLeftCell="C7">
      <selection activeCell="N9" sqref="N9"/>
      <pageMargins left="0.7" right="0.7" top="0.75" bottom="0.75" header="0.3" footer="0.3"/>
      <pageSetup orientation="portrait" r:id="rId1"/>
    </customSheetView>
    <customSheetView guid="{05A24B3F-0046-4A93-964B-C8E884CA78A3}" scale="90" topLeftCell="C7">
      <selection activeCell="N9" sqref="N9"/>
      <pageMargins left="0.7" right="0.7" top="0.75" bottom="0.75" header="0.3" footer="0.3"/>
      <pageSetup orientation="portrait" r:id="rId2"/>
    </customSheetView>
  </customSheetViews>
  <mergeCells count="5">
    <mergeCell ref="D5:L5"/>
    <mergeCell ref="D6:D7"/>
    <mergeCell ref="E6:L6"/>
    <mergeCell ref="F30:G30"/>
    <mergeCell ref="I30:L30"/>
  </mergeCells>
  <pageMargins left="0.7" right="0.7" top="0.75" bottom="0.75" header="0.3" footer="0.3"/>
  <pageSetup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B050"/>
  </sheetPr>
  <dimension ref="C5:L70"/>
  <sheetViews>
    <sheetView topLeftCell="C1" zoomScale="90" zoomScaleNormal="90" workbookViewId="0">
      <selection activeCell="G9" sqref="G9"/>
    </sheetView>
  </sheetViews>
  <sheetFormatPr baseColWidth="10" defaultRowHeight="15"/>
  <cols>
    <col min="1" max="2" width="11.42578125" style="136"/>
    <col min="3" max="3" width="4.7109375" style="136" customWidth="1"/>
    <col min="4" max="4" width="40.85546875" style="136" customWidth="1"/>
    <col min="5" max="5" width="11" style="136" customWidth="1"/>
    <col min="6" max="6" width="18.7109375" style="136" customWidth="1"/>
    <col min="7" max="7" width="13.28515625" style="136" customWidth="1"/>
    <col min="8" max="8" width="13.140625" style="136" customWidth="1"/>
    <col min="9" max="9" width="10.42578125" style="136" customWidth="1"/>
    <col min="10" max="10" width="10.28515625" style="136" customWidth="1"/>
    <col min="11" max="11" width="10.85546875" style="136" customWidth="1"/>
    <col min="12" max="12" width="12.42578125" style="136" customWidth="1"/>
    <col min="13" max="13" width="3.140625" style="136" customWidth="1"/>
    <col min="14" max="16384" width="11.42578125" style="136"/>
  </cols>
  <sheetData>
    <row r="5" spans="4:12" ht="88.5" customHeight="1">
      <c r="D5" s="435"/>
      <c r="E5" s="436"/>
      <c r="F5" s="436"/>
      <c r="G5" s="436"/>
      <c r="H5" s="436"/>
      <c r="I5" s="436"/>
      <c r="J5" s="436"/>
      <c r="K5" s="436"/>
      <c r="L5" s="437"/>
    </row>
    <row r="6" spans="4:12">
      <c r="D6" s="438" t="s">
        <v>933</v>
      </c>
      <c r="E6" s="440" t="s">
        <v>879</v>
      </c>
      <c r="F6" s="440"/>
      <c r="G6" s="440"/>
      <c r="H6" s="440"/>
      <c r="I6" s="440"/>
      <c r="J6" s="440"/>
      <c r="K6" s="440"/>
      <c r="L6" s="441"/>
    </row>
    <row r="7" spans="4:12" ht="42" customHeight="1">
      <c r="D7" s="439"/>
      <c r="E7" s="170" t="s">
        <v>878</v>
      </c>
      <c r="F7" s="169" t="s">
        <v>877</v>
      </c>
      <c r="G7" s="169" t="s">
        <v>876</v>
      </c>
      <c r="H7" s="169" t="s">
        <v>875</v>
      </c>
      <c r="I7" s="169" t="s">
        <v>874</v>
      </c>
      <c r="J7" s="169" t="s">
        <v>873</v>
      </c>
      <c r="K7" s="169" t="s">
        <v>872</v>
      </c>
      <c r="L7" s="169" t="s">
        <v>871</v>
      </c>
    </row>
    <row r="8" spans="4:12" ht="17.25" customHeight="1">
      <c r="D8" s="159" t="s">
        <v>954</v>
      </c>
      <c r="E8" s="144"/>
      <c r="F8" s="144"/>
      <c r="G8" s="144"/>
      <c r="H8" s="144"/>
      <c r="I8" s="144"/>
      <c r="J8" s="144"/>
      <c r="K8" s="144"/>
      <c r="L8" s="144"/>
    </row>
    <row r="9" spans="4:12" ht="17.25" customHeight="1">
      <c r="D9" s="159" t="s">
        <v>957</v>
      </c>
      <c r="E9" s="144"/>
      <c r="F9" s="144"/>
      <c r="G9" s="144"/>
      <c r="H9" s="144"/>
      <c r="I9" s="144"/>
      <c r="J9" s="144"/>
      <c r="K9" s="144"/>
      <c r="L9" s="144"/>
    </row>
    <row r="10" spans="4:12" ht="17.25" customHeight="1">
      <c r="D10" s="159" t="s">
        <v>956</v>
      </c>
      <c r="E10" s="144"/>
      <c r="F10" s="144"/>
      <c r="G10" s="144"/>
      <c r="H10" s="144"/>
      <c r="I10" s="144"/>
      <c r="J10" s="144"/>
      <c r="K10" s="144"/>
      <c r="L10" s="144"/>
    </row>
    <row r="11" spans="4:12" ht="17.25" customHeight="1">
      <c r="D11" s="159" t="s">
        <v>955</v>
      </c>
      <c r="E11" s="144"/>
      <c r="F11" s="144"/>
      <c r="G11" s="144"/>
      <c r="H11" s="144"/>
      <c r="I11" s="144"/>
      <c r="J11" s="144"/>
      <c r="K11" s="144"/>
      <c r="L11" s="144"/>
    </row>
    <row r="12" spans="4:12" ht="24.75" customHeight="1">
      <c r="D12" s="163" t="s">
        <v>881</v>
      </c>
      <c r="E12" s="157"/>
      <c r="F12" s="157"/>
      <c r="G12" s="157"/>
      <c r="H12" s="157"/>
      <c r="I12" s="157"/>
      <c r="J12" s="157"/>
      <c r="K12" s="157"/>
      <c r="L12" s="157"/>
    </row>
    <row r="13" spans="4:12" hidden="1"/>
    <row r="14" spans="4:12" ht="27" customHeight="1">
      <c r="D14" s="339" t="s">
        <v>1107</v>
      </c>
    </row>
    <row r="16" spans="4:12">
      <c r="D16" s="307" t="s">
        <v>1105</v>
      </c>
      <c r="E16" s="160"/>
      <c r="F16" s="168"/>
      <c r="G16" s="160"/>
      <c r="H16" s="434" t="s">
        <v>1103</v>
      </c>
      <c r="I16" s="434"/>
      <c r="J16" s="434"/>
      <c r="K16" s="434"/>
      <c r="L16" s="167"/>
    </row>
    <row r="63" spans="3:3">
      <c r="C63" s="334"/>
    </row>
    <row r="70" spans="4:4">
      <c r="D70" s="330"/>
    </row>
  </sheetData>
  <customSheetViews>
    <customSheetView guid="{AB7C7113-F865-4779-9FA4-3A0AD2C9E93A}" scale="90" hiddenRows="1" topLeftCell="C1">
      <selection activeCell="N9" sqref="N9"/>
      <pageMargins left="0.7" right="0.7" top="0.75" bottom="0.75" header="0.3" footer="0.3"/>
      <pageSetup orientation="portrait" r:id="rId1"/>
    </customSheetView>
    <customSheetView guid="{05A24B3F-0046-4A93-964B-C8E884CA78A3}" scale="90" hiddenRows="1" topLeftCell="C1">
      <selection activeCell="N9" sqref="N9"/>
      <pageMargins left="0.7" right="0.7" top="0.75" bottom="0.75" header="0.3" footer="0.3"/>
      <pageSetup orientation="portrait" r:id="rId2"/>
    </customSheetView>
  </customSheetViews>
  <mergeCells count="4">
    <mergeCell ref="D5:L5"/>
    <mergeCell ref="D6:D7"/>
    <mergeCell ref="E6:L6"/>
    <mergeCell ref="H16:K16"/>
  </mergeCell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EDO ANA ING 2021</vt:lpstr>
      <vt:lpstr>EDO ANA E P E 2021 </vt:lpstr>
      <vt:lpstr>EAI INT 2021</vt:lpstr>
      <vt:lpstr>EAEPE INT 2021</vt:lpstr>
      <vt:lpstr>CLAS ECONOMICA 2021</vt:lpstr>
      <vt:lpstr>CLASF ADMNISTRATIVA MPIO 2021</vt:lpstr>
      <vt:lpstr>CLASF ADMNISTRATIVA DIF 2021</vt:lpstr>
      <vt:lpstr>CLASF ADMNISTRATIVA ODAS 2021</vt:lpstr>
      <vt:lpstr>CLASF ADMTVA IMCUFIDE 2021</vt:lpstr>
      <vt:lpstr>CLASF ADMNISTRATIVA IMJUVE 2021</vt:lpstr>
      <vt:lpstr>CLASF ADMNISTRATIVA IMM 2021</vt:lpstr>
      <vt:lpstr>CLASF FUNCIONAL 2021</vt:lpstr>
      <vt:lpstr>GTO XCAT PROG 2021</vt:lpstr>
      <vt:lpstr>'CLAS ECONOMICA 2021'!Área_de_impresión</vt:lpstr>
      <vt:lpstr>'CLASF ADMNISTRATIVA DIF 2021'!Área_de_impresión</vt:lpstr>
      <vt:lpstr>'EAEPE INT 2021'!Área_de_impresión</vt:lpstr>
      <vt:lpstr>'EAI INT 2021'!Área_de_impresión</vt:lpstr>
      <vt:lpstr>'EDO ANA E P E 2021 '!Área_de_impresión</vt:lpstr>
      <vt:lpstr>'EDO ANA ING 2021'!Área_de_impresión</vt:lpstr>
      <vt:lpstr>'GTO XCAT PROG 2021'!Área_de_impresión</vt:lpstr>
      <vt:lpstr>'EAEPE INT 2021'!Títulos_a_imprimir</vt:lpstr>
      <vt:lpstr>'EAI INT 2021'!Títulos_a_imprimir</vt:lpstr>
      <vt:lpstr>'EDO ANA E P E 2021 '!Títulos_a_imprimir</vt:lpstr>
      <vt:lpstr>'EDO ANA ING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YESSENIA AGUIRRE ORTIZ</dc:creator>
  <cp:lastModifiedBy>Usuario de Windows</cp:lastModifiedBy>
  <cp:lastPrinted>2022-03-16T13:21:26Z</cp:lastPrinted>
  <dcterms:created xsi:type="dcterms:W3CDTF">2021-01-29T21:50:37Z</dcterms:created>
  <dcterms:modified xsi:type="dcterms:W3CDTF">2022-03-16T19:47:51Z</dcterms:modified>
</cp:coreProperties>
</file>